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205206\Objective\Director\Cache\erdm.scotland.gov.uk uA2774\A54666170\"/>
    </mc:Choice>
  </mc:AlternateContent>
  <xr:revisionPtr revIDLastSave="0" documentId="13_ncr:1_{A84A659D-C233-448A-8704-2A16E84870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-25" sheetId="11" r:id="rId1"/>
    <sheet name="2023-24" sheetId="10" r:id="rId2"/>
    <sheet name="2022-23" sheetId="9" r:id="rId3"/>
    <sheet name="2021-22" sheetId="8" r:id="rId4"/>
    <sheet name="2020-2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1" l="1"/>
  <c r="G26" i="11"/>
  <c r="G25" i="11"/>
  <c r="G24" i="11"/>
  <c r="G23" i="11"/>
  <c r="G22" i="11"/>
  <c r="G21" i="11"/>
  <c r="G29" i="11" s="1"/>
  <c r="G17" i="11"/>
  <c r="G16" i="11"/>
  <c r="G15" i="11"/>
  <c r="G11" i="11"/>
  <c r="G7" i="11"/>
  <c r="G9" i="11" s="1"/>
  <c r="G13" i="11" s="1"/>
  <c r="G19" i="11" s="1"/>
  <c r="G6" i="11"/>
  <c r="F29" i="11"/>
  <c r="E29" i="11"/>
  <c r="D29" i="11"/>
  <c r="C29" i="11"/>
  <c r="F9" i="11"/>
  <c r="F13" i="11" s="1"/>
  <c r="F19" i="11" s="1"/>
  <c r="E9" i="11"/>
  <c r="E13" i="11" s="1"/>
  <c r="E19" i="11" s="1"/>
  <c r="D9" i="11"/>
  <c r="D13" i="11" s="1"/>
  <c r="D19" i="11" s="1"/>
  <c r="C9" i="11"/>
  <c r="C13" i="11" s="1"/>
  <c r="C19" i="11" s="1"/>
  <c r="C31" i="11" s="1"/>
  <c r="F29" i="10"/>
  <c r="E29" i="10"/>
  <c r="D29" i="10"/>
  <c r="C29" i="10"/>
  <c r="G27" i="10"/>
  <c r="G26" i="10"/>
  <c r="G25" i="10"/>
  <c r="G24" i="10"/>
  <c r="G23" i="10"/>
  <c r="G22" i="10"/>
  <c r="G21" i="10"/>
  <c r="G17" i="10"/>
  <c r="G16" i="10"/>
  <c r="G15" i="10"/>
  <c r="G11" i="10"/>
  <c r="G9" i="10"/>
  <c r="F9" i="10"/>
  <c r="F13" i="10" s="1"/>
  <c r="F19" i="10" s="1"/>
  <c r="F31" i="10" s="1"/>
  <c r="E9" i="10"/>
  <c r="E13" i="10" s="1"/>
  <c r="E19" i="10" s="1"/>
  <c r="E31" i="10" s="1"/>
  <c r="D9" i="10"/>
  <c r="D13" i="10" s="1"/>
  <c r="D19" i="10" s="1"/>
  <c r="D31" i="10" s="1"/>
  <c r="C9" i="10"/>
  <c r="C13" i="10" s="1"/>
  <c r="C19" i="10" s="1"/>
  <c r="C31" i="10" s="1"/>
  <c r="G7" i="10"/>
  <c r="G6" i="10"/>
  <c r="F29" i="9"/>
  <c r="E29" i="9"/>
  <c r="D29" i="9"/>
  <c r="C29" i="9"/>
  <c r="G27" i="9"/>
  <c r="G26" i="9"/>
  <c r="G25" i="9"/>
  <c r="G24" i="9"/>
  <c r="G23" i="9"/>
  <c r="G22" i="9"/>
  <c r="G21" i="9"/>
  <c r="G17" i="9"/>
  <c r="G16" i="9"/>
  <c r="G15" i="9"/>
  <c r="G11" i="9"/>
  <c r="F9" i="9"/>
  <c r="F13" i="9" s="1"/>
  <c r="F19" i="9" s="1"/>
  <c r="F31" i="9" s="1"/>
  <c r="E9" i="9"/>
  <c r="E13" i="9" s="1"/>
  <c r="E19" i="9" s="1"/>
  <c r="E31" i="9" s="1"/>
  <c r="D9" i="9"/>
  <c r="D13" i="9" s="1"/>
  <c r="D19" i="9" s="1"/>
  <c r="D31" i="9" s="1"/>
  <c r="C9" i="9"/>
  <c r="C13" i="9" s="1"/>
  <c r="C19" i="9" s="1"/>
  <c r="C31" i="9" s="1"/>
  <c r="G7" i="9"/>
  <c r="G6" i="9"/>
  <c r="G7" i="8"/>
  <c r="E9" i="8"/>
  <c r="D29" i="8"/>
  <c r="G17" i="8"/>
  <c r="G16" i="8"/>
  <c r="G15" i="8"/>
  <c r="G11" i="8"/>
  <c r="D9" i="8"/>
  <c r="G27" i="8"/>
  <c r="G26" i="8"/>
  <c r="G24" i="8"/>
  <c r="G23" i="8"/>
  <c r="C9" i="8"/>
  <c r="F29" i="8"/>
  <c r="G25" i="8"/>
  <c r="G22" i="8"/>
  <c r="E29" i="8"/>
  <c r="F9" i="8"/>
  <c r="C29" i="8"/>
  <c r="D31" i="11" l="1"/>
  <c r="E31" i="11"/>
  <c r="F31" i="11"/>
  <c r="G31" i="11"/>
  <c r="G29" i="10"/>
  <c r="G13" i="10"/>
  <c r="G19" i="10" s="1"/>
  <c r="G29" i="9"/>
  <c r="G9" i="9"/>
  <c r="G13" i="9" s="1"/>
  <c r="G19" i="9" s="1"/>
  <c r="G21" i="8"/>
  <c r="G29" i="8" s="1"/>
  <c r="D13" i="8"/>
  <c r="D19" i="8" s="1"/>
  <c r="D31" i="8" s="1"/>
  <c r="C13" i="8"/>
  <c r="C19" i="8" s="1"/>
  <c r="C31" i="8" s="1"/>
  <c r="G6" i="8"/>
  <c r="G9" i="8" s="1"/>
  <c r="G13" i="8" s="1"/>
  <c r="G19" i="8" s="1"/>
  <c r="E13" i="8"/>
  <c r="E19" i="8" s="1"/>
  <c r="E31" i="8" s="1"/>
  <c r="F13" i="8"/>
  <c r="F19" i="8" s="1"/>
  <c r="F31" i="8" s="1"/>
  <c r="F29" i="7"/>
  <c r="E29" i="7"/>
  <c r="D29" i="7"/>
  <c r="C29" i="7"/>
  <c r="G27" i="7"/>
  <c r="G26" i="7"/>
  <c r="G25" i="7"/>
  <c r="G24" i="7"/>
  <c r="G23" i="7"/>
  <c r="G22" i="7"/>
  <c r="G21" i="7"/>
  <c r="G17" i="7"/>
  <c r="G16" i="7"/>
  <c r="G15" i="7"/>
  <c r="E13" i="7"/>
  <c r="E19" i="7" s="1"/>
  <c r="E31" i="7" s="1"/>
  <c r="G11" i="7"/>
  <c r="F9" i="7"/>
  <c r="F13" i="7" s="1"/>
  <c r="F19" i="7" s="1"/>
  <c r="E9" i="7"/>
  <c r="D9" i="7"/>
  <c r="D13" i="7" s="1"/>
  <c r="D19" i="7" s="1"/>
  <c r="D31" i="7" s="1"/>
  <c r="C9" i="7"/>
  <c r="C13" i="7" s="1"/>
  <c r="C19" i="7" s="1"/>
  <c r="C31" i="7" s="1"/>
  <c r="G7" i="7"/>
  <c r="G6" i="7"/>
  <c r="G9" i="7" s="1"/>
  <c r="G31" i="10" l="1"/>
  <c r="G31" i="9"/>
  <c r="G31" i="8"/>
  <c r="G13" i="7"/>
  <c r="G19" i="7" s="1"/>
  <c r="F31" i="7"/>
  <c r="G29" i="7"/>
  <c r="G31" i="7" l="1"/>
</calcChain>
</file>

<file path=xl/sharedStrings.xml><?xml version="1.0" encoding="utf-8"?>
<sst xmlns="http://schemas.openxmlformats.org/spreadsheetml/2006/main" count="150" uniqueCount="27">
  <si>
    <t>Aggregate Analysis - Affordable Lettings</t>
  </si>
  <si>
    <t>General Needs Social Housing</t>
  </si>
  <si>
    <t>Supported Social Housing Accommodation</t>
  </si>
  <si>
    <t>Shared Ownership Housing</t>
  </si>
  <si>
    <t>Other</t>
  </si>
  <si>
    <t>Total</t>
  </si>
  <si>
    <t>£'000s</t>
  </si>
  <si>
    <t>Rent receivable net of service charges</t>
  </si>
  <si>
    <t>Service charges</t>
  </si>
  <si>
    <t>Gross income from rents and service charges</t>
  </si>
  <si>
    <t>Less voids</t>
  </si>
  <si>
    <t>Net income from rents and service charges</t>
  </si>
  <si>
    <t>Grants released from deferred income</t>
  </si>
  <si>
    <t>Revenue grants from Scottish Ministers</t>
  </si>
  <si>
    <t>Other revenue grants</t>
  </si>
  <si>
    <t>Total turnover from affordable letting activities</t>
  </si>
  <si>
    <t>Management and maintenance administration costs</t>
  </si>
  <si>
    <t>Service costs</t>
  </si>
  <si>
    <t>Planned and cyclical maintenance including major repairs costs</t>
  </si>
  <si>
    <t>Reactive maintenance costs</t>
  </si>
  <si>
    <t>Bad debts written(off)/ back - rents and service charges</t>
  </si>
  <si>
    <t>Depreciation of affordable let properties</t>
  </si>
  <si>
    <t>Impairment of affordable let properties</t>
  </si>
  <si>
    <t>Operating costs for affordable letting activities</t>
  </si>
  <si>
    <t>Operating surplus / (deficit) for affordable letting activities</t>
  </si>
  <si>
    <t>Source: Scottish Housing Regulator Audited Financial Statements Return</t>
  </si>
  <si>
    <t>Bad debts - rents and service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</si>
</sst>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[Red]\(#,##0.0\)"/>
    <numFmt numFmtId="165" formatCode="#,##0;[Red]\(#,##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274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3" fillId="2" borderId="2" xfId="1" quotePrefix="1" applyFont="1" applyFill="1" applyBorder="1" applyAlignment="1">
      <alignment horizontal="center" wrapText="1"/>
    </xf>
    <xf numFmtId="0" fontId="3" fillId="0" borderId="0" xfId="1" applyFont="1"/>
    <xf numFmtId="0" fontId="3" fillId="2" borderId="3" xfId="1" applyFont="1" applyFill="1" applyBorder="1"/>
    <xf numFmtId="0" fontId="3" fillId="2" borderId="0" xfId="1" applyFont="1" applyFill="1" applyAlignment="1">
      <alignment horizontal="center"/>
    </xf>
    <xf numFmtId="0" fontId="1" fillId="0" borderId="1" xfId="1" applyBorder="1"/>
    <xf numFmtId="0" fontId="1" fillId="0" borderId="2" xfId="1" applyBorder="1"/>
    <xf numFmtId="0" fontId="1" fillId="0" borderId="4" xfId="1" applyBorder="1"/>
    <xf numFmtId="164" fontId="2" fillId="0" borderId="3" xfId="1" applyNumberFormat="1" applyFont="1" applyBorder="1"/>
    <xf numFmtId="165" fontId="2" fillId="0" borderId="0" xfId="1" applyNumberFormat="1" applyFont="1"/>
    <xf numFmtId="165" fontId="2" fillId="0" borderId="3" xfId="1" applyNumberFormat="1" applyFont="1" applyBorder="1"/>
    <xf numFmtId="165" fontId="2" fillId="0" borderId="5" xfId="1" applyNumberFormat="1" applyFont="1" applyBorder="1"/>
    <xf numFmtId="164" fontId="1" fillId="0" borderId="0" xfId="1" applyNumberFormat="1"/>
    <xf numFmtId="0" fontId="1" fillId="0" borderId="5" xfId="1" applyBorder="1"/>
    <xf numFmtId="165" fontId="2" fillId="0" borderId="9" xfId="1" applyNumberFormat="1" applyFont="1" applyBorder="1"/>
    <xf numFmtId="0" fontId="4" fillId="0" borderId="0" xfId="1" applyFont="1"/>
    <xf numFmtId="164" fontId="1" fillId="0" borderId="3" xfId="1" applyNumberFormat="1" applyBorder="1"/>
    <xf numFmtId="0" fontId="3" fillId="2" borderId="1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/>
    </xf>
    <xf numFmtId="0" fontId="3" fillId="2" borderId="1" xfId="1" quotePrefix="1" applyFont="1" applyFill="1" applyBorder="1" applyAlignment="1">
      <alignment horizontal="center" wrapText="1"/>
    </xf>
    <xf numFmtId="164" fontId="2" fillId="0" borderId="6" xfId="1" applyNumberFormat="1" applyFont="1" applyBorder="1"/>
    <xf numFmtId="165" fontId="1" fillId="0" borderId="0" xfId="1" applyNumberFormat="1"/>
    <xf numFmtId="165" fontId="1" fillId="0" borderId="3" xfId="1" applyNumberFormat="1" applyBorder="1"/>
    <xf numFmtId="165" fontId="1" fillId="0" borderId="5" xfId="1" applyNumberFormat="1" applyBorder="1"/>
    <xf numFmtId="165" fontId="2" fillId="0" borderId="7" xfId="1" applyNumberFormat="1" applyFont="1" applyBorder="1"/>
    <xf numFmtId="165" fontId="2" fillId="0" borderId="6" xfId="1" applyNumberFormat="1" applyFont="1" applyBorder="1"/>
    <xf numFmtId="165" fontId="2" fillId="0" borderId="8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0</xdr:rowOff>
    </xdr:from>
    <xdr:to>
      <xdr:col>7</xdr:col>
      <xdr:colOff>9525</xdr:colOff>
      <xdr:row>41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B5DC70-422A-444B-9E44-6BE73368B031}"/>
            </a:ext>
          </a:extLst>
        </xdr:cNvPr>
        <xdr:cNvSpPr txBox="1"/>
      </xdr:nvSpPr>
      <xdr:spPr>
        <a:xfrm>
          <a:off x="657225" y="5478780"/>
          <a:ext cx="9136380" cy="10629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Depreciation of affordable letting properties includes accelerated depreciation in relation to the early replacement of components.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2) Impairments are only recognised where an impairment trigger as defined in FRS 102 has been identified and where there is a permanent diminution in value.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    In 2024/25, one RSL accounts for £5.3m and two RSLs account for £2.7m of the £10.8m total.</a:t>
          </a:r>
          <a:endParaRPr lang="en-GB" sz="1000">
            <a:latin typeface="Arial" pitchFamily="34" charset="0"/>
            <a:cs typeface="Arial" pitchFamily="34" charset="0"/>
          </a:endParaRP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0</xdr:rowOff>
    </xdr:from>
    <xdr:to>
      <xdr:col>7</xdr:col>
      <xdr:colOff>9525</xdr:colOff>
      <xdr:row>41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B48082-FAFC-4A3A-B83B-F11B003D6835}"/>
            </a:ext>
          </a:extLst>
        </xdr:cNvPr>
        <xdr:cNvSpPr txBox="1"/>
      </xdr:nvSpPr>
      <xdr:spPr>
        <a:xfrm>
          <a:off x="669925" y="5295900"/>
          <a:ext cx="93027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Depreciation of affordable letting properties includes accelerated depreciation in relation to the early replacement of components.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2) Impairments are only recognised where an impairment trigger as defined in FRS 102 has been identified and where there is a permanent diminution in value.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0</xdr:rowOff>
    </xdr:from>
    <xdr:to>
      <xdr:col>7</xdr:col>
      <xdr:colOff>9525</xdr:colOff>
      <xdr:row>41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3D4F9E-5627-4336-8964-7336EC2891EB}"/>
            </a:ext>
          </a:extLst>
        </xdr:cNvPr>
        <xdr:cNvSpPr txBox="1"/>
      </xdr:nvSpPr>
      <xdr:spPr>
        <a:xfrm>
          <a:off x="669925" y="5295900"/>
          <a:ext cx="93027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Depreciation of affordable letting properties includes accelerated depreciation in relation to the early replacement of components.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2) Impairments are only recognised where an impairment trigger as defined in FRS 102 has been identified and where there is a permanent diminution in value.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0</xdr:rowOff>
    </xdr:from>
    <xdr:to>
      <xdr:col>7</xdr:col>
      <xdr:colOff>9525</xdr:colOff>
      <xdr:row>41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3575" y="5295900"/>
          <a:ext cx="93281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Depreciation of affordable letting properties includes accelerated depreciation in relation to the early replacement of components.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2) Impairments are only recognised where an impairment trigger as defined in FRS 102 has been identified and where there is a permanent diminution in value.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0</xdr:rowOff>
    </xdr:from>
    <xdr:to>
      <xdr:col>7</xdr:col>
      <xdr:colOff>9525</xdr:colOff>
      <xdr:row>41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5486400"/>
          <a:ext cx="89249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Depreciation of affordable letting properties</a:t>
          </a:r>
          <a:r>
            <a:rPr lang="en-GB" sz="1000" baseline="0">
              <a:latin typeface="Arial" pitchFamily="34" charset="0"/>
              <a:cs typeface="Arial" pitchFamily="34" charset="0"/>
            </a:rPr>
            <a:t> includes accelerated depreciation in relation to the early replacement of components.</a:t>
          </a:r>
        </a:p>
        <a:p>
          <a:endParaRPr lang="en-GB" sz="1000" baseline="0">
            <a:latin typeface="Arial" pitchFamily="34" charset="0"/>
            <a:cs typeface="Arial" pitchFamily="34" charset="0"/>
          </a:endParaRP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2) Impairments are only recognised where an impairment trigger as defined in FRS 102 has been identified and where there is a permanent diminution in value.</a:t>
          </a:r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96F2-E646-4EBF-A5A4-39A33193EE8A}">
  <dimension ref="A1:G34"/>
  <sheetViews>
    <sheetView tabSelected="1" workbookViewId="0">
      <selection activeCell="C27" sqref="C27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2:7" x14ac:dyDescent="0.25">
      <c r="B1" s="1" t="s">
        <v>0</v>
      </c>
    </row>
    <row r="3" spans="2:7" s="5" customFormat="1" ht="39.6" x14ac:dyDescent="0.25">
      <c r="B3" s="3"/>
      <c r="C3" s="4" t="s">
        <v>1</v>
      </c>
      <c r="D3" s="20" t="s">
        <v>2</v>
      </c>
      <c r="E3" s="22" t="s">
        <v>3</v>
      </c>
      <c r="F3" s="22" t="s">
        <v>4</v>
      </c>
      <c r="G3" s="22" t="s">
        <v>5</v>
      </c>
    </row>
    <row r="4" spans="2:7" s="5" customFormat="1" x14ac:dyDescent="0.25">
      <c r="B4" s="6"/>
      <c r="C4" s="7" t="s">
        <v>6</v>
      </c>
      <c r="D4" s="21" t="s">
        <v>6</v>
      </c>
      <c r="E4" s="21" t="s">
        <v>6</v>
      </c>
      <c r="F4" s="21" t="s">
        <v>6</v>
      </c>
      <c r="G4" s="21" t="s">
        <v>6</v>
      </c>
    </row>
    <row r="5" spans="2:7" ht="6" customHeight="1" x14ac:dyDescent="0.25">
      <c r="B5" s="8"/>
      <c r="C5" s="9"/>
      <c r="D5" s="8"/>
      <c r="E5" s="10"/>
      <c r="F5" s="10"/>
      <c r="G5" s="10"/>
    </row>
    <row r="6" spans="2:7" s="15" customFormat="1" ht="12.6" customHeight="1" x14ac:dyDescent="0.25">
      <c r="B6" s="19" t="s">
        <v>7</v>
      </c>
      <c r="C6" s="24">
        <v>1517149.6</v>
      </c>
      <c r="D6" s="25">
        <v>139926.1</v>
      </c>
      <c r="E6" s="26">
        <v>11600</v>
      </c>
      <c r="F6" s="26">
        <v>15631.4</v>
      </c>
      <c r="G6" s="26">
        <f>SUM(C6:F6)</f>
        <v>1684307.1</v>
      </c>
    </row>
    <row r="7" spans="2:7" s="15" customFormat="1" x14ac:dyDescent="0.25">
      <c r="B7" s="19" t="s">
        <v>8</v>
      </c>
      <c r="C7" s="24">
        <v>39835.4</v>
      </c>
      <c r="D7" s="25">
        <v>48856.800000000003</v>
      </c>
      <c r="E7" s="26">
        <v>1468.4</v>
      </c>
      <c r="F7" s="26">
        <v>2640.6</v>
      </c>
      <c r="G7" s="26">
        <f>SUM(C7:F7)</f>
        <v>92801.200000000012</v>
      </c>
    </row>
    <row r="8" spans="2:7" s="15" customFormat="1" ht="6" customHeight="1" x14ac:dyDescent="0.25">
      <c r="B8" s="19"/>
      <c r="C8" s="24"/>
      <c r="D8" s="25"/>
      <c r="E8" s="26"/>
      <c r="F8" s="26"/>
      <c r="G8" s="26"/>
    </row>
    <row r="9" spans="2:7" s="15" customFormat="1" x14ac:dyDescent="0.25">
      <c r="B9" s="11" t="s">
        <v>9</v>
      </c>
      <c r="C9" s="12">
        <f>SUM(C6:C8)</f>
        <v>1556985</v>
      </c>
      <c r="D9" s="13">
        <f t="shared" ref="D9:G9" si="0">SUM(D6:D8)</f>
        <v>188782.90000000002</v>
      </c>
      <c r="E9" s="14">
        <f t="shared" si="0"/>
        <v>13068.4</v>
      </c>
      <c r="F9" s="14">
        <f t="shared" si="0"/>
        <v>18272</v>
      </c>
      <c r="G9" s="14">
        <f t="shared" si="0"/>
        <v>1777108.3</v>
      </c>
    </row>
    <row r="10" spans="2:7" s="15" customFormat="1" ht="6" customHeight="1" x14ac:dyDescent="0.25">
      <c r="B10" s="19"/>
      <c r="C10" s="24"/>
      <c r="D10" s="25"/>
      <c r="E10" s="26"/>
      <c r="F10" s="26"/>
      <c r="G10" s="26"/>
    </row>
    <row r="11" spans="2:7" s="15" customFormat="1" x14ac:dyDescent="0.25">
      <c r="B11" s="19" t="s">
        <v>10</v>
      </c>
      <c r="C11" s="24">
        <v>-18744</v>
      </c>
      <c r="D11" s="25">
        <v>-6083.5</v>
      </c>
      <c r="E11" s="26">
        <v>-127.8</v>
      </c>
      <c r="F11" s="26">
        <v>-234.2</v>
      </c>
      <c r="G11" s="26">
        <f>SUM(C11:F11)</f>
        <v>-25189.5</v>
      </c>
    </row>
    <row r="12" spans="2:7" s="15" customFormat="1" ht="6" customHeight="1" x14ac:dyDescent="0.25">
      <c r="B12" s="19"/>
      <c r="C12" s="24"/>
      <c r="D12" s="25"/>
      <c r="E12" s="26"/>
      <c r="F12" s="26"/>
      <c r="G12" s="26"/>
    </row>
    <row r="13" spans="2:7" s="15" customFormat="1" x14ac:dyDescent="0.25">
      <c r="B13" s="11" t="s">
        <v>11</v>
      </c>
      <c r="C13" s="12">
        <f>SUM(C9:C11)</f>
        <v>1538241</v>
      </c>
      <c r="D13" s="13">
        <f t="shared" ref="D13:G13" si="1">SUM(D9:D11)</f>
        <v>182699.40000000002</v>
      </c>
      <c r="E13" s="14">
        <f t="shared" si="1"/>
        <v>12940.6</v>
      </c>
      <c r="F13" s="14">
        <f t="shared" si="1"/>
        <v>18037.8</v>
      </c>
      <c r="G13" s="14">
        <f t="shared" si="1"/>
        <v>1751918.8</v>
      </c>
    </row>
    <row r="14" spans="2:7" s="15" customFormat="1" ht="6" customHeight="1" x14ac:dyDescent="0.25">
      <c r="B14" s="19"/>
      <c r="C14" s="24"/>
      <c r="D14" s="25"/>
      <c r="E14" s="26"/>
      <c r="F14" s="26"/>
      <c r="G14" s="26"/>
    </row>
    <row r="15" spans="2:7" s="15" customFormat="1" x14ac:dyDescent="0.25">
      <c r="B15" s="19" t="s">
        <v>12</v>
      </c>
      <c r="C15" s="24">
        <v>230145.6</v>
      </c>
      <c r="D15" s="25">
        <v>9303.7000000000007</v>
      </c>
      <c r="E15" s="26">
        <v>1409.1</v>
      </c>
      <c r="F15" s="26">
        <v>957.7</v>
      </c>
      <c r="G15" s="26">
        <f t="shared" ref="G15:G17" si="2">SUM(C15:F15)</f>
        <v>241816.10000000003</v>
      </c>
    </row>
    <row r="16" spans="2:7" s="15" customFormat="1" x14ac:dyDescent="0.25">
      <c r="B16" s="19" t="s">
        <v>13</v>
      </c>
      <c r="C16" s="24">
        <v>14366.8</v>
      </c>
      <c r="D16" s="25">
        <v>3621.1</v>
      </c>
      <c r="E16" s="26">
        <v>2</v>
      </c>
      <c r="F16" s="26">
        <v>4.2</v>
      </c>
      <c r="G16" s="26">
        <f t="shared" si="2"/>
        <v>17994.099999999999</v>
      </c>
    </row>
    <row r="17" spans="1:7" s="15" customFormat="1" x14ac:dyDescent="0.25">
      <c r="B17" s="19" t="s">
        <v>14</v>
      </c>
      <c r="C17" s="24">
        <v>28739.3</v>
      </c>
      <c r="D17" s="25">
        <v>3865.4</v>
      </c>
      <c r="E17" s="26">
        <v>124.2</v>
      </c>
      <c r="F17" s="26">
        <v>296.2</v>
      </c>
      <c r="G17" s="26">
        <f t="shared" si="2"/>
        <v>33025.1</v>
      </c>
    </row>
    <row r="18" spans="1:7" s="15" customFormat="1" ht="6" customHeight="1" x14ac:dyDescent="0.25">
      <c r="B18" s="19"/>
      <c r="C18" s="24"/>
      <c r="D18" s="25"/>
      <c r="E18" s="26"/>
      <c r="F18" s="26"/>
      <c r="G18" s="26"/>
    </row>
    <row r="19" spans="1:7" s="15" customFormat="1" x14ac:dyDescent="0.25">
      <c r="B19" s="11" t="s">
        <v>15</v>
      </c>
      <c r="C19" s="12">
        <f>SUM(C13:C17)</f>
        <v>1811492.7000000002</v>
      </c>
      <c r="D19" s="13">
        <f t="shared" ref="D19:G19" si="3">SUM(D13:D17)</f>
        <v>199489.60000000003</v>
      </c>
      <c r="E19" s="14">
        <f t="shared" si="3"/>
        <v>14475.900000000001</v>
      </c>
      <c r="F19" s="14">
        <f t="shared" si="3"/>
        <v>19295.900000000001</v>
      </c>
      <c r="G19" s="14">
        <f t="shared" si="3"/>
        <v>2044754.1000000003</v>
      </c>
    </row>
    <row r="20" spans="1:7" s="15" customFormat="1" ht="6" customHeight="1" x14ac:dyDescent="0.25">
      <c r="B20" s="19"/>
      <c r="C20" s="24"/>
      <c r="D20" s="25"/>
      <c r="E20" s="26"/>
      <c r="F20" s="26"/>
      <c r="G20" s="26"/>
    </row>
    <row r="21" spans="1:7" s="15" customFormat="1" x14ac:dyDescent="0.25">
      <c r="B21" s="19" t="s">
        <v>16</v>
      </c>
      <c r="C21" s="24">
        <v>-453170.7</v>
      </c>
      <c r="D21" s="25">
        <v>-41089.300000000003</v>
      </c>
      <c r="E21" s="26">
        <v>-3851</v>
      </c>
      <c r="F21" s="26">
        <v>-4464.7</v>
      </c>
      <c r="G21" s="26">
        <f t="shared" ref="G21:G27" si="4">SUM(C21:F21)</f>
        <v>-502575.7</v>
      </c>
    </row>
    <row r="22" spans="1:7" s="15" customFormat="1" x14ac:dyDescent="0.25">
      <c r="B22" s="19" t="s">
        <v>17</v>
      </c>
      <c r="C22" s="24">
        <v>-61815.7</v>
      </c>
      <c r="D22" s="25">
        <v>-69147.7</v>
      </c>
      <c r="E22" s="26">
        <v>-1593.3</v>
      </c>
      <c r="F22" s="26">
        <v>-2719.8</v>
      </c>
      <c r="G22" s="26">
        <f t="shared" si="4"/>
        <v>-135276.49999999997</v>
      </c>
    </row>
    <row r="23" spans="1:7" s="15" customFormat="1" x14ac:dyDescent="0.25">
      <c r="B23" s="19" t="s">
        <v>18</v>
      </c>
      <c r="C23" s="24">
        <v>-165072</v>
      </c>
      <c r="D23" s="25">
        <v>-15785.1</v>
      </c>
      <c r="E23" s="26">
        <v>-382.4</v>
      </c>
      <c r="F23" s="26">
        <v>-750</v>
      </c>
      <c r="G23" s="26">
        <f t="shared" si="4"/>
        <v>-181989.5</v>
      </c>
    </row>
    <row r="24" spans="1:7" s="15" customFormat="1" x14ac:dyDescent="0.25">
      <c r="B24" s="19" t="s">
        <v>19</v>
      </c>
      <c r="C24" s="24">
        <v>-286232.3</v>
      </c>
      <c r="D24" s="25">
        <v>-24985</v>
      </c>
      <c r="E24" s="26">
        <v>-1093.9000000000001</v>
      </c>
      <c r="F24" s="26">
        <v>-2001.1</v>
      </c>
      <c r="G24" s="26">
        <f t="shared" si="4"/>
        <v>-314312.3</v>
      </c>
    </row>
    <row r="25" spans="1:7" s="15" customFormat="1" x14ac:dyDescent="0.25">
      <c r="B25" s="19" t="s">
        <v>20</v>
      </c>
      <c r="C25" s="24">
        <v>-8269.1</v>
      </c>
      <c r="D25" s="25">
        <v>-1373.6</v>
      </c>
      <c r="E25" s="26">
        <v>-105.8</v>
      </c>
      <c r="F25" s="26">
        <v>-91.1</v>
      </c>
      <c r="G25" s="26">
        <f t="shared" si="4"/>
        <v>-9839.6</v>
      </c>
    </row>
    <row r="26" spans="1:7" s="15" customFormat="1" x14ac:dyDescent="0.25">
      <c r="B26" s="19" t="s">
        <v>21</v>
      </c>
      <c r="C26" s="24">
        <v>-403010.9</v>
      </c>
      <c r="D26" s="25">
        <v>-27156.6</v>
      </c>
      <c r="E26" s="26">
        <v>-2805.9</v>
      </c>
      <c r="F26" s="26">
        <v>-3806.1</v>
      </c>
      <c r="G26" s="26">
        <f t="shared" si="4"/>
        <v>-436779.5</v>
      </c>
    </row>
    <row r="27" spans="1:7" s="15" customFormat="1" x14ac:dyDescent="0.25">
      <c r="B27" s="19" t="s">
        <v>22</v>
      </c>
      <c r="C27" s="24">
        <v>-10751.7</v>
      </c>
      <c r="D27" s="25">
        <v>-221</v>
      </c>
      <c r="E27" s="26">
        <v>-1</v>
      </c>
      <c r="F27" s="26">
        <v>0</v>
      </c>
      <c r="G27" s="26">
        <f t="shared" si="4"/>
        <v>-10973.7</v>
      </c>
    </row>
    <row r="28" spans="1:7" s="15" customFormat="1" ht="6" customHeight="1" x14ac:dyDescent="0.25">
      <c r="B28" s="19"/>
      <c r="C28" s="24"/>
      <c r="D28" s="25"/>
      <c r="E28" s="26"/>
      <c r="F28" s="26"/>
      <c r="G28" s="26"/>
    </row>
    <row r="29" spans="1:7" s="15" customFormat="1" x14ac:dyDescent="0.25">
      <c r="B29" s="23" t="s">
        <v>23</v>
      </c>
      <c r="C29" s="27">
        <f>SUM(C21:C28)</f>
        <v>-1388322.4</v>
      </c>
      <c r="D29" s="28">
        <f t="shared" ref="D29:F29" si="5">SUM(D21:D28)</f>
        <v>-179758.30000000002</v>
      </c>
      <c r="E29" s="29">
        <f t="shared" si="5"/>
        <v>-9833.3000000000011</v>
      </c>
      <c r="F29" s="29">
        <f t="shared" si="5"/>
        <v>-13832.800000000001</v>
      </c>
      <c r="G29" s="29">
        <f>SUM(G21:G27)</f>
        <v>-1591746.8</v>
      </c>
    </row>
    <row r="30" spans="1:7" s="15" customFormat="1" x14ac:dyDescent="0.25">
      <c r="B30" s="19"/>
      <c r="C30" s="24"/>
      <c r="D30" s="25"/>
      <c r="E30" s="26"/>
      <c r="F30" s="26"/>
      <c r="G30" s="26"/>
    </row>
    <row r="31" spans="1:7" ht="13.8" thickBot="1" x14ac:dyDescent="0.3">
      <c r="A31" s="16"/>
      <c r="B31" s="17" t="s">
        <v>24</v>
      </c>
      <c r="C31" s="17">
        <f>SUM(C19,C29)</f>
        <v>423170.30000000028</v>
      </c>
      <c r="D31" s="17">
        <f t="shared" ref="D31:G31" si="6">SUM(D19,D29)</f>
        <v>19731.300000000017</v>
      </c>
      <c r="E31" s="17">
        <f t="shared" si="6"/>
        <v>4642.6000000000004</v>
      </c>
      <c r="F31" s="17">
        <f t="shared" si="6"/>
        <v>5463.1</v>
      </c>
      <c r="G31" s="17">
        <f t="shared" si="6"/>
        <v>453007.30000000028</v>
      </c>
    </row>
    <row r="32" spans="1:7" ht="13.8" thickTop="1" x14ac:dyDescent="0.25"/>
    <row r="34" spans="2:2" x14ac:dyDescent="0.25">
      <c r="B34" s="18" t="s">
        <v>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AA6D-1717-475E-86FC-23B29DB19C1C}">
  <dimension ref="A1:G34"/>
  <sheetViews>
    <sheetView workbookViewId="0">
      <selection sqref="A1:XFD1048576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2:7" x14ac:dyDescent="0.25">
      <c r="B1" s="1" t="s">
        <v>0</v>
      </c>
    </row>
    <row r="3" spans="2:7" s="5" customFormat="1" ht="39.6" x14ac:dyDescent="0.25">
      <c r="B3" s="3"/>
      <c r="C3" s="4" t="s">
        <v>1</v>
      </c>
      <c r="D3" s="20" t="s">
        <v>2</v>
      </c>
      <c r="E3" s="22" t="s">
        <v>3</v>
      </c>
      <c r="F3" s="22" t="s">
        <v>4</v>
      </c>
      <c r="G3" s="22" t="s">
        <v>5</v>
      </c>
    </row>
    <row r="4" spans="2:7" s="5" customFormat="1" x14ac:dyDescent="0.25">
      <c r="B4" s="6"/>
      <c r="C4" s="7" t="s">
        <v>6</v>
      </c>
      <c r="D4" s="21" t="s">
        <v>6</v>
      </c>
      <c r="E4" s="21" t="s">
        <v>6</v>
      </c>
      <c r="F4" s="21" t="s">
        <v>6</v>
      </c>
      <c r="G4" s="21" t="s">
        <v>6</v>
      </c>
    </row>
    <row r="5" spans="2:7" ht="6" customHeight="1" x14ac:dyDescent="0.25">
      <c r="B5" s="8"/>
      <c r="C5" s="9"/>
      <c r="D5" s="8"/>
      <c r="E5" s="10"/>
      <c r="F5" s="10"/>
      <c r="G5" s="10"/>
    </row>
    <row r="6" spans="2:7" s="15" customFormat="1" ht="12.6" customHeight="1" x14ac:dyDescent="0.25">
      <c r="B6" s="19" t="s">
        <v>7</v>
      </c>
      <c r="C6" s="24">
        <v>1404828.5000000005</v>
      </c>
      <c r="D6" s="25">
        <v>136238.80000000002</v>
      </c>
      <c r="E6" s="26">
        <v>11759.800000000005</v>
      </c>
      <c r="F6" s="26">
        <v>9160.5</v>
      </c>
      <c r="G6" s="26">
        <f>SUM(C6:F6)</f>
        <v>1561987.6000000006</v>
      </c>
    </row>
    <row r="7" spans="2:7" s="15" customFormat="1" x14ac:dyDescent="0.25">
      <c r="B7" s="19" t="s">
        <v>8</v>
      </c>
      <c r="C7" s="24">
        <v>36507.500000000007</v>
      </c>
      <c r="D7" s="25">
        <v>56487.700000000004</v>
      </c>
      <c r="E7" s="26">
        <v>1911.3</v>
      </c>
      <c r="F7" s="26">
        <v>553.70000000000005</v>
      </c>
      <c r="G7" s="26">
        <f>SUM(C7:F7)</f>
        <v>95460.200000000012</v>
      </c>
    </row>
    <row r="8" spans="2:7" s="15" customFormat="1" ht="6" customHeight="1" x14ac:dyDescent="0.25">
      <c r="B8" s="19"/>
      <c r="C8" s="24"/>
      <c r="D8" s="25"/>
      <c r="E8" s="26"/>
      <c r="F8" s="26"/>
      <c r="G8" s="26"/>
    </row>
    <row r="9" spans="2:7" s="15" customFormat="1" x14ac:dyDescent="0.25">
      <c r="B9" s="11" t="s">
        <v>9</v>
      </c>
      <c r="C9" s="12">
        <f>SUM(C6:C8)</f>
        <v>1441336.0000000005</v>
      </c>
      <c r="D9" s="13">
        <f t="shared" ref="D9:G9" si="0">SUM(D6:D8)</f>
        <v>192726.50000000003</v>
      </c>
      <c r="E9" s="14">
        <f t="shared" si="0"/>
        <v>13671.100000000004</v>
      </c>
      <c r="F9" s="14">
        <f t="shared" si="0"/>
        <v>9714.2000000000007</v>
      </c>
      <c r="G9" s="14">
        <f t="shared" si="0"/>
        <v>1657447.8000000005</v>
      </c>
    </row>
    <row r="10" spans="2:7" s="15" customFormat="1" ht="6" customHeight="1" x14ac:dyDescent="0.25">
      <c r="B10" s="19"/>
      <c r="C10" s="24"/>
      <c r="D10" s="25"/>
      <c r="E10" s="26"/>
      <c r="F10" s="26"/>
      <c r="G10" s="26"/>
    </row>
    <row r="11" spans="2:7" s="15" customFormat="1" x14ac:dyDescent="0.25">
      <c r="B11" s="19" t="s">
        <v>10</v>
      </c>
      <c r="C11" s="24">
        <v>-18683.900000000009</v>
      </c>
      <c r="D11" s="25">
        <v>-6322.7000000000016</v>
      </c>
      <c r="E11" s="26">
        <v>-108.6</v>
      </c>
      <c r="F11" s="26">
        <v>-237.1</v>
      </c>
      <c r="G11" s="26">
        <f>SUM(C11:F11)</f>
        <v>-25352.300000000007</v>
      </c>
    </row>
    <row r="12" spans="2:7" s="15" customFormat="1" ht="6" customHeight="1" x14ac:dyDescent="0.25">
      <c r="B12" s="19"/>
      <c r="C12" s="24"/>
      <c r="D12" s="25"/>
      <c r="E12" s="26"/>
      <c r="F12" s="26"/>
      <c r="G12" s="26"/>
    </row>
    <row r="13" spans="2:7" s="15" customFormat="1" x14ac:dyDescent="0.25">
      <c r="B13" s="11" t="s">
        <v>11</v>
      </c>
      <c r="C13" s="12">
        <f>SUM(C9:C11)</f>
        <v>1422652.1000000006</v>
      </c>
      <c r="D13" s="13">
        <f t="shared" ref="D13:G13" si="1">SUM(D9:D11)</f>
        <v>186403.80000000002</v>
      </c>
      <c r="E13" s="14">
        <f t="shared" si="1"/>
        <v>13562.500000000004</v>
      </c>
      <c r="F13" s="14">
        <f t="shared" si="1"/>
        <v>9477.1</v>
      </c>
      <c r="G13" s="14">
        <f t="shared" si="1"/>
        <v>1632095.5000000005</v>
      </c>
    </row>
    <row r="14" spans="2:7" s="15" customFormat="1" ht="6" customHeight="1" x14ac:dyDescent="0.25">
      <c r="B14" s="19"/>
      <c r="C14" s="24"/>
      <c r="D14" s="25"/>
      <c r="E14" s="26"/>
      <c r="F14" s="26"/>
      <c r="G14" s="26"/>
    </row>
    <row r="15" spans="2:7" s="15" customFormat="1" x14ac:dyDescent="0.25">
      <c r="B15" s="19" t="s">
        <v>12</v>
      </c>
      <c r="C15" s="24">
        <v>160097.20000000001</v>
      </c>
      <c r="D15" s="25">
        <v>8863.2000000000007</v>
      </c>
      <c r="E15" s="26">
        <v>1370.3999999999994</v>
      </c>
      <c r="F15" s="26">
        <v>348.4</v>
      </c>
      <c r="G15" s="26">
        <f>SUM(C15:F15)</f>
        <v>170679.2</v>
      </c>
    </row>
    <row r="16" spans="2:7" s="15" customFormat="1" x14ac:dyDescent="0.25">
      <c r="B16" s="19" t="s">
        <v>13</v>
      </c>
      <c r="C16" s="24">
        <v>25885.8</v>
      </c>
      <c r="D16" s="25">
        <v>3636.1000000000004</v>
      </c>
      <c r="E16" s="26">
        <v>4.0999999999999996</v>
      </c>
      <c r="F16" s="26">
        <v>0</v>
      </c>
      <c r="G16" s="26">
        <f>SUM(C16:F16)</f>
        <v>29526</v>
      </c>
    </row>
    <row r="17" spans="1:7" s="15" customFormat="1" x14ac:dyDescent="0.25">
      <c r="B17" s="19" t="s">
        <v>14</v>
      </c>
      <c r="C17" s="24">
        <v>22821.4</v>
      </c>
      <c r="D17" s="25">
        <v>3289.400000000001</v>
      </c>
      <c r="E17" s="26">
        <v>25</v>
      </c>
      <c r="F17" s="26">
        <v>176.2</v>
      </c>
      <c r="G17" s="26">
        <f>SUM(C17:F17)</f>
        <v>26312.000000000004</v>
      </c>
    </row>
    <row r="18" spans="1:7" s="15" customFormat="1" ht="6" customHeight="1" x14ac:dyDescent="0.25">
      <c r="B18" s="19"/>
      <c r="C18" s="24"/>
      <c r="D18" s="25"/>
      <c r="E18" s="26"/>
      <c r="F18" s="26"/>
      <c r="G18" s="26"/>
    </row>
    <row r="19" spans="1:7" s="15" customFormat="1" x14ac:dyDescent="0.25">
      <c r="B19" s="11" t="s">
        <v>15</v>
      </c>
      <c r="C19" s="12">
        <f>SUM(C13:C17)</f>
        <v>1631456.5000000005</v>
      </c>
      <c r="D19" s="13">
        <f t="shared" ref="D19:G19" si="2">SUM(D13:D17)</f>
        <v>202192.50000000003</v>
      </c>
      <c r="E19" s="14">
        <f t="shared" si="2"/>
        <v>14962.000000000004</v>
      </c>
      <c r="F19" s="14">
        <f t="shared" si="2"/>
        <v>10001.700000000001</v>
      </c>
      <c r="G19" s="14">
        <f t="shared" si="2"/>
        <v>1858612.7000000004</v>
      </c>
    </row>
    <row r="20" spans="1:7" s="15" customFormat="1" ht="6" customHeight="1" x14ac:dyDescent="0.25">
      <c r="B20" s="19"/>
      <c r="C20" s="24"/>
      <c r="D20" s="25"/>
      <c r="E20" s="26"/>
      <c r="F20" s="26"/>
      <c r="G20" s="26"/>
    </row>
    <row r="21" spans="1:7" s="15" customFormat="1" x14ac:dyDescent="0.25">
      <c r="B21" s="19" t="s">
        <v>16</v>
      </c>
      <c r="C21" s="24">
        <v>-420880.00000000012</v>
      </c>
      <c r="D21" s="25">
        <v>-47276.400000000016</v>
      </c>
      <c r="E21" s="26">
        <v>-3564.4999999999995</v>
      </c>
      <c r="F21" s="26">
        <v>-1884</v>
      </c>
      <c r="G21" s="26">
        <f t="shared" ref="G21:G27" si="3">SUM(C21:F21)</f>
        <v>-473604.90000000014</v>
      </c>
    </row>
    <row r="22" spans="1:7" s="15" customFormat="1" x14ac:dyDescent="0.25">
      <c r="B22" s="19" t="s">
        <v>17</v>
      </c>
      <c r="C22" s="24">
        <v>-63845.299999999988</v>
      </c>
      <c r="D22" s="25">
        <v>-69579.7</v>
      </c>
      <c r="E22" s="26">
        <v>-2047.1000000000001</v>
      </c>
      <c r="F22" s="26">
        <v>-529.9</v>
      </c>
      <c r="G22" s="26">
        <f t="shared" si="3"/>
        <v>-136002</v>
      </c>
    </row>
    <row r="23" spans="1:7" s="15" customFormat="1" x14ac:dyDescent="0.25">
      <c r="B23" s="19" t="s">
        <v>18</v>
      </c>
      <c r="C23" s="24">
        <v>-159620.89999999997</v>
      </c>
      <c r="D23" s="25">
        <v>-15675.000000000004</v>
      </c>
      <c r="E23" s="26">
        <v>-442.9</v>
      </c>
      <c r="F23" s="26">
        <v>-286.60000000000002</v>
      </c>
      <c r="G23" s="26">
        <f t="shared" si="3"/>
        <v>-176025.39999999997</v>
      </c>
    </row>
    <row r="24" spans="1:7" s="15" customFormat="1" x14ac:dyDescent="0.25">
      <c r="B24" s="19" t="s">
        <v>19</v>
      </c>
      <c r="C24" s="24">
        <v>-269885.50000000006</v>
      </c>
      <c r="D24" s="25">
        <v>-23786.800000000003</v>
      </c>
      <c r="E24" s="26">
        <v>-961.3</v>
      </c>
      <c r="F24" s="26">
        <v>-873.7</v>
      </c>
      <c r="G24" s="26">
        <f t="shared" si="3"/>
        <v>-295507.30000000005</v>
      </c>
    </row>
    <row r="25" spans="1:7" s="15" customFormat="1" x14ac:dyDescent="0.25">
      <c r="B25" s="19" t="s">
        <v>20</v>
      </c>
      <c r="C25" s="24">
        <v>-10523.100000000004</v>
      </c>
      <c r="D25" s="25">
        <v>-1068.2</v>
      </c>
      <c r="E25" s="26">
        <v>-53.5</v>
      </c>
      <c r="F25" s="26">
        <v>-34.200000000000003</v>
      </c>
      <c r="G25" s="26">
        <f t="shared" si="3"/>
        <v>-11679.000000000005</v>
      </c>
    </row>
    <row r="26" spans="1:7" s="15" customFormat="1" x14ac:dyDescent="0.25">
      <c r="B26" s="19" t="s">
        <v>21</v>
      </c>
      <c r="C26" s="24">
        <v>-386466.9</v>
      </c>
      <c r="D26" s="25">
        <v>-27953.199999999997</v>
      </c>
      <c r="E26" s="26">
        <v>-2720.1</v>
      </c>
      <c r="F26" s="26">
        <v>-2176.6</v>
      </c>
      <c r="G26" s="26">
        <f t="shared" si="3"/>
        <v>-419316.8</v>
      </c>
    </row>
    <row r="27" spans="1:7" s="15" customFormat="1" x14ac:dyDescent="0.25">
      <c r="B27" s="19" t="s">
        <v>22</v>
      </c>
      <c r="C27" s="24">
        <v>-2368.6999999999998</v>
      </c>
      <c r="D27" s="25">
        <v>-382.7</v>
      </c>
      <c r="E27" s="26">
        <v>0</v>
      </c>
      <c r="F27" s="26">
        <v>0</v>
      </c>
      <c r="G27" s="26">
        <f t="shared" si="3"/>
        <v>-2751.3999999999996</v>
      </c>
    </row>
    <row r="28" spans="1:7" s="15" customFormat="1" ht="6" customHeight="1" x14ac:dyDescent="0.25">
      <c r="B28" s="19"/>
      <c r="C28" s="24"/>
      <c r="D28" s="25"/>
      <c r="E28" s="26"/>
      <c r="F28" s="26"/>
      <c r="G28" s="26"/>
    </row>
    <row r="29" spans="1:7" s="15" customFormat="1" x14ac:dyDescent="0.25">
      <c r="B29" s="23" t="s">
        <v>23</v>
      </c>
      <c r="C29" s="27">
        <f>SUM(C21:C28)</f>
        <v>-1313590.4000000001</v>
      </c>
      <c r="D29" s="28">
        <f t="shared" ref="D29:F29" si="4">SUM(D21:D28)</f>
        <v>-185722.00000000006</v>
      </c>
      <c r="E29" s="29">
        <f t="shared" si="4"/>
        <v>-9789.4</v>
      </c>
      <c r="F29" s="29">
        <f t="shared" si="4"/>
        <v>-5785</v>
      </c>
      <c r="G29" s="29">
        <f>SUM(G21:G27)</f>
        <v>-1514886.8</v>
      </c>
    </row>
    <row r="30" spans="1:7" s="15" customFormat="1" x14ac:dyDescent="0.25">
      <c r="B30" s="19"/>
      <c r="C30" s="24"/>
      <c r="D30" s="25"/>
      <c r="E30" s="26"/>
      <c r="F30" s="26"/>
      <c r="G30" s="26"/>
    </row>
    <row r="31" spans="1:7" ht="13.8" thickBot="1" x14ac:dyDescent="0.3">
      <c r="A31" s="16"/>
      <c r="B31" s="17" t="s">
        <v>24</v>
      </c>
      <c r="C31" s="17">
        <f>SUM(C19,C29)</f>
        <v>317866.10000000033</v>
      </c>
      <c r="D31" s="17">
        <f t="shared" ref="D31:G31" si="5">SUM(D19,D29)</f>
        <v>16470.499999999971</v>
      </c>
      <c r="E31" s="17">
        <f t="shared" si="5"/>
        <v>5172.600000000004</v>
      </c>
      <c r="F31" s="17">
        <f t="shared" si="5"/>
        <v>4216.7000000000007</v>
      </c>
      <c r="G31" s="17">
        <f t="shared" si="5"/>
        <v>343725.90000000037</v>
      </c>
    </row>
    <row r="32" spans="1:7" ht="13.8" thickTop="1" x14ac:dyDescent="0.25"/>
    <row r="34" spans="2:2" x14ac:dyDescent="0.25">
      <c r="B34" s="18" t="s">
        <v>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016C-932F-4A3C-8810-D4FB88C7C21B}">
  <dimension ref="A1:G34"/>
  <sheetViews>
    <sheetView workbookViewId="0">
      <selection sqref="A1:XFD1048576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2:7" x14ac:dyDescent="0.25">
      <c r="B1" s="1" t="s">
        <v>0</v>
      </c>
    </row>
    <row r="3" spans="2:7" s="5" customFormat="1" ht="39.6" x14ac:dyDescent="0.25">
      <c r="B3" s="3"/>
      <c r="C3" s="4" t="s">
        <v>1</v>
      </c>
      <c r="D3" s="20" t="s">
        <v>2</v>
      </c>
      <c r="E3" s="22" t="s">
        <v>3</v>
      </c>
      <c r="F3" s="22" t="s">
        <v>4</v>
      </c>
      <c r="G3" s="22" t="s">
        <v>5</v>
      </c>
    </row>
    <row r="4" spans="2:7" s="5" customFormat="1" x14ac:dyDescent="0.25">
      <c r="B4" s="6"/>
      <c r="C4" s="7" t="s">
        <v>6</v>
      </c>
      <c r="D4" s="21" t="s">
        <v>6</v>
      </c>
      <c r="E4" s="21" t="s">
        <v>6</v>
      </c>
      <c r="F4" s="21" t="s">
        <v>6</v>
      </c>
      <c r="G4" s="21" t="s">
        <v>6</v>
      </c>
    </row>
    <row r="5" spans="2:7" ht="6" customHeight="1" x14ac:dyDescent="0.25">
      <c r="B5" s="8"/>
      <c r="C5" s="9"/>
      <c r="D5" s="8"/>
      <c r="E5" s="10"/>
      <c r="F5" s="10"/>
      <c r="G5" s="10"/>
    </row>
    <row r="6" spans="2:7" s="15" customFormat="1" ht="12.6" customHeight="1" x14ac:dyDescent="0.25">
      <c r="B6" s="19" t="s">
        <v>7</v>
      </c>
      <c r="C6" s="24">
        <v>1313330.5</v>
      </c>
      <c r="D6" s="25">
        <v>124914</v>
      </c>
      <c r="E6" s="26">
        <v>11599.7</v>
      </c>
      <c r="F6" s="26">
        <v>11617.3</v>
      </c>
      <c r="G6" s="26">
        <f>SUM(C6:F6)</f>
        <v>1461461.5</v>
      </c>
    </row>
    <row r="7" spans="2:7" s="15" customFormat="1" x14ac:dyDescent="0.25">
      <c r="B7" s="19" t="s">
        <v>8</v>
      </c>
      <c r="C7" s="24">
        <v>31158.7</v>
      </c>
      <c r="D7" s="25">
        <v>44442</v>
      </c>
      <c r="E7" s="26">
        <v>2274.3000000000002</v>
      </c>
      <c r="F7" s="26">
        <v>2099.1</v>
      </c>
      <c r="G7" s="26">
        <f>SUM(C7:F7)</f>
        <v>79974.100000000006</v>
      </c>
    </row>
    <row r="8" spans="2:7" s="15" customFormat="1" ht="6" customHeight="1" x14ac:dyDescent="0.25">
      <c r="B8" s="19"/>
      <c r="C8" s="24"/>
      <c r="D8" s="25"/>
      <c r="E8" s="26"/>
      <c r="F8" s="26"/>
      <c r="G8" s="26"/>
    </row>
    <row r="9" spans="2:7" s="15" customFormat="1" x14ac:dyDescent="0.25">
      <c r="B9" s="11" t="s">
        <v>9</v>
      </c>
      <c r="C9" s="12">
        <f>SUM(C6:C8)</f>
        <v>1344489.2</v>
      </c>
      <c r="D9" s="13">
        <f t="shared" ref="D9:G9" si="0">SUM(D6:D8)</f>
        <v>169356</v>
      </c>
      <c r="E9" s="14">
        <f t="shared" si="0"/>
        <v>13874</v>
      </c>
      <c r="F9" s="14">
        <f t="shared" si="0"/>
        <v>13716.4</v>
      </c>
      <c r="G9" s="14">
        <f t="shared" si="0"/>
        <v>1541435.6</v>
      </c>
    </row>
    <row r="10" spans="2:7" s="15" customFormat="1" ht="6" customHeight="1" x14ac:dyDescent="0.25">
      <c r="B10" s="19"/>
      <c r="C10" s="24"/>
      <c r="D10" s="25"/>
      <c r="E10" s="26"/>
      <c r="F10" s="26"/>
      <c r="G10" s="26"/>
    </row>
    <row r="11" spans="2:7" s="15" customFormat="1" x14ac:dyDescent="0.25">
      <c r="B11" s="19" t="s">
        <v>10</v>
      </c>
      <c r="C11" s="24">
        <v>-17653.2</v>
      </c>
      <c r="D11" s="25">
        <v>-6054.9</v>
      </c>
      <c r="E11" s="26">
        <v>-97.9</v>
      </c>
      <c r="F11" s="26">
        <v>-318.89999999999998</v>
      </c>
      <c r="G11" s="26">
        <f>SUM(C11:F11)</f>
        <v>-24124.9</v>
      </c>
    </row>
    <row r="12" spans="2:7" s="15" customFormat="1" ht="6" customHeight="1" x14ac:dyDescent="0.25">
      <c r="B12" s="19"/>
      <c r="C12" s="24"/>
      <c r="D12" s="25"/>
      <c r="E12" s="26"/>
      <c r="F12" s="26"/>
      <c r="G12" s="26"/>
    </row>
    <row r="13" spans="2:7" s="15" customFormat="1" x14ac:dyDescent="0.25">
      <c r="B13" s="11" t="s">
        <v>11</v>
      </c>
      <c r="C13" s="12">
        <f>SUM(C9:C11)</f>
        <v>1326836</v>
      </c>
      <c r="D13" s="13">
        <f t="shared" ref="D13:G13" si="1">SUM(D9:D11)</f>
        <v>163301.1</v>
      </c>
      <c r="E13" s="14">
        <f t="shared" si="1"/>
        <v>13776.1</v>
      </c>
      <c r="F13" s="14">
        <f t="shared" si="1"/>
        <v>13397.5</v>
      </c>
      <c r="G13" s="14">
        <f t="shared" si="1"/>
        <v>1517310.7000000002</v>
      </c>
    </row>
    <row r="14" spans="2:7" s="15" customFormat="1" ht="6" customHeight="1" x14ac:dyDescent="0.25">
      <c r="B14" s="19"/>
      <c r="C14" s="24"/>
      <c r="D14" s="25"/>
      <c r="E14" s="26"/>
      <c r="F14" s="26"/>
      <c r="G14" s="26"/>
    </row>
    <row r="15" spans="2:7" s="15" customFormat="1" x14ac:dyDescent="0.25">
      <c r="B15" s="19" t="s">
        <v>12</v>
      </c>
      <c r="C15" s="24">
        <v>182143.6</v>
      </c>
      <c r="D15" s="25">
        <v>9056.2999999999993</v>
      </c>
      <c r="E15" s="26">
        <v>1474.3</v>
      </c>
      <c r="F15" s="26">
        <v>341.4</v>
      </c>
      <c r="G15" s="26">
        <f>SUM(C15:F15)</f>
        <v>193015.59999999998</v>
      </c>
    </row>
    <row r="16" spans="2:7" s="15" customFormat="1" x14ac:dyDescent="0.25">
      <c r="B16" s="19" t="s">
        <v>13</v>
      </c>
      <c r="C16" s="24">
        <v>15159</v>
      </c>
      <c r="D16" s="25">
        <v>3221.5</v>
      </c>
      <c r="E16" s="26">
        <v>3</v>
      </c>
      <c r="F16" s="26">
        <v>26.3</v>
      </c>
      <c r="G16" s="26">
        <f>SUM(C16:F16)</f>
        <v>18409.8</v>
      </c>
    </row>
    <row r="17" spans="1:7" s="15" customFormat="1" x14ac:dyDescent="0.25">
      <c r="B17" s="19" t="s">
        <v>14</v>
      </c>
      <c r="C17" s="24">
        <v>22834.3</v>
      </c>
      <c r="D17" s="25">
        <v>3390.4</v>
      </c>
      <c r="E17" s="26">
        <v>17</v>
      </c>
      <c r="F17" s="26">
        <v>282.3</v>
      </c>
      <c r="G17" s="26">
        <f>SUM(C17:F17)</f>
        <v>26524</v>
      </c>
    </row>
    <row r="18" spans="1:7" s="15" customFormat="1" ht="6" customHeight="1" x14ac:dyDescent="0.25">
      <c r="B18" s="19"/>
      <c r="C18" s="24"/>
      <c r="D18" s="25"/>
      <c r="E18" s="26"/>
      <c r="F18" s="26"/>
      <c r="G18" s="26"/>
    </row>
    <row r="19" spans="1:7" s="15" customFormat="1" x14ac:dyDescent="0.25">
      <c r="B19" s="11" t="s">
        <v>15</v>
      </c>
      <c r="C19" s="12">
        <f>SUM(C13:C17)</f>
        <v>1546972.9000000001</v>
      </c>
      <c r="D19" s="13">
        <f t="shared" ref="D19:G19" si="2">SUM(D13:D17)</f>
        <v>178969.3</v>
      </c>
      <c r="E19" s="14">
        <f t="shared" si="2"/>
        <v>15270.4</v>
      </c>
      <c r="F19" s="14">
        <f t="shared" si="2"/>
        <v>14047.499999999998</v>
      </c>
      <c r="G19" s="14">
        <f t="shared" si="2"/>
        <v>1755260.1000000003</v>
      </c>
    </row>
    <row r="20" spans="1:7" s="15" customFormat="1" ht="6" customHeight="1" x14ac:dyDescent="0.25">
      <c r="B20" s="19"/>
      <c r="C20" s="24"/>
      <c r="D20" s="25"/>
      <c r="E20" s="26"/>
      <c r="F20" s="26"/>
      <c r="G20" s="26"/>
    </row>
    <row r="21" spans="1:7" s="15" customFormat="1" x14ac:dyDescent="0.25">
      <c r="B21" s="19" t="s">
        <v>16</v>
      </c>
      <c r="C21" s="24">
        <v>-394537.7</v>
      </c>
      <c r="D21" s="25">
        <v>-43610.9</v>
      </c>
      <c r="E21" s="26">
        <v>-4062.3</v>
      </c>
      <c r="F21" s="26">
        <v>-3662.4</v>
      </c>
      <c r="G21" s="26">
        <f t="shared" ref="G21:G27" si="3">SUM(C21:F21)</f>
        <v>-445873.30000000005</v>
      </c>
    </row>
    <row r="22" spans="1:7" s="15" customFormat="1" x14ac:dyDescent="0.25">
      <c r="B22" s="19" t="s">
        <v>17</v>
      </c>
      <c r="C22" s="24">
        <v>-47739.8</v>
      </c>
      <c r="D22" s="25">
        <v>-61760.6</v>
      </c>
      <c r="E22" s="26">
        <v>-1263.3</v>
      </c>
      <c r="F22" s="26">
        <v>-2282.4</v>
      </c>
      <c r="G22" s="26">
        <f t="shared" si="3"/>
        <v>-113046.09999999999</v>
      </c>
    </row>
    <row r="23" spans="1:7" s="15" customFormat="1" x14ac:dyDescent="0.25">
      <c r="B23" s="19" t="s">
        <v>18</v>
      </c>
      <c r="C23" s="24">
        <v>-153523</v>
      </c>
      <c r="D23" s="25">
        <v>-13918.5</v>
      </c>
      <c r="E23" s="26">
        <v>-406.7</v>
      </c>
      <c r="F23" s="26">
        <v>-1602</v>
      </c>
      <c r="G23" s="26">
        <f t="shared" si="3"/>
        <v>-169450.2</v>
      </c>
    </row>
    <row r="24" spans="1:7" s="15" customFormat="1" x14ac:dyDescent="0.25">
      <c r="B24" s="19" t="s">
        <v>19</v>
      </c>
      <c r="C24" s="24">
        <v>-232892.4</v>
      </c>
      <c r="D24" s="25">
        <v>-20466.2</v>
      </c>
      <c r="E24" s="26">
        <v>-1142.0999999999999</v>
      </c>
      <c r="F24" s="26">
        <v>-1887.4</v>
      </c>
      <c r="G24" s="26">
        <f t="shared" si="3"/>
        <v>-256388.1</v>
      </c>
    </row>
    <row r="25" spans="1:7" s="15" customFormat="1" x14ac:dyDescent="0.25">
      <c r="B25" s="19" t="s">
        <v>20</v>
      </c>
      <c r="C25" s="24">
        <v>-10847.2</v>
      </c>
      <c r="D25" s="25">
        <v>-1157.9000000000001</v>
      </c>
      <c r="E25" s="26">
        <v>-65.3</v>
      </c>
      <c r="F25" s="26">
        <v>-97.5</v>
      </c>
      <c r="G25" s="26">
        <f t="shared" si="3"/>
        <v>-12167.9</v>
      </c>
    </row>
    <row r="26" spans="1:7" s="15" customFormat="1" x14ac:dyDescent="0.25">
      <c r="B26" s="19" t="s">
        <v>21</v>
      </c>
      <c r="C26" s="24">
        <v>-368319.3</v>
      </c>
      <c r="D26" s="25">
        <v>-26165.7</v>
      </c>
      <c r="E26" s="26">
        <v>-3122.2</v>
      </c>
      <c r="F26" s="26">
        <v>-2845.9</v>
      </c>
      <c r="G26" s="26">
        <f t="shared" si="3"/>
        <v>-400453.10000000003</v>
      </c>
    </row>
    <row r="27" spans="1:7" s="15" customFormat="1" x14ac:dyDescent="0.25">
      <c r="B27" s="19" t="s">
        <v>22</v>
      </c>
      <c r="C27" s="24">
        <v>-2265.8000000000002</v>
      </c>
      <c r="D27" s="25">
        <v>0</v>
      </c>
      <c r="E27" s="26">
        <v>0</v>
      </c>
      <c r="F27" s="26">
        <v>0</v>
      </c>
      <c r="G27" s="26">
        <f t="shared" si="3"/>
        <v>-2265.8000000000002</v>
      </c>
    </row>
    <row r="28" spans="1:7" s="15" customFormat="1" ht="6" customHeight="1" x14ac:dyDescent="0.25">
      <c r="B28" s="19"/>
      <c r="C28" s="24"/>
      <c r="D28" s="25"/>
      <c r="E28" s="26"/>
      <c r="F28" s="26"/>
      <c r="G28" s="26"/>
    </row>
    <row r="29" spans="1:7" s="15" customFormat="1" x14ac:dyDescent="0.25">
      <c r="B29" s="23" t="s">
        <v>23</v>
      </c>
      <c r="C29" s="27">
        <f>SUM(C21:C28)</f>
        <v>-1210125.2</v>
      </c>
      <c r="D29" s="28">
        <f t="shared" ref="D29:F29" si="4">SUM(D21:D28)</f>
        <v>-167079.80000000002</v>
      </c>
      <c r="E29" s="29">
        <f t="shared" si="4"/>
        <v>-10061.9</v>
      </c>
      <c r="F29" s="29">
        <f t="shared" si="4"/>
        <v>-12377.6</v>
      </c>
      <c r="G29" s="29">
        <f>SUM(G21:G27)</f>
        <v>-1399644.5000000002</v>
      </c>
    </row>
    <row r="30" spans="1:7" s="15" customFormat="1" x14ac:dyDescent="0.25">
      <c r="B30" s="19"/>
      <c r="C30" s="24"/>
      <c r="D30" s="25"/>
      <c r="E30" s="26"/>
      <c r="F30" s="26"/>
      <c r="G30" s="26"/>
    </row>
    <row r="31" spans="1:7" ht="13.8" thickBot="1" x14ac:dyDescent="0.3">
      <c r="A31" s="16"/>
      <c r="B31" s="17" t="s">
        <v>24</v>
      </c>
      <c r="C31" s="17">
        <f>SUM(C19,C29)</f>
        <v>336847.70000000019</v>
      </c>
      <c r="D31" s="17">
        <f t="shared" ref="D31:G31" si="5">SUM(D19,D29)</f>
        <v>11889.499999999971</v>
      </c>
      <c r="E31" s="17">
        <f t="shared" si="5"/>
        <v>5208.5</v>
      </c>
      <c r="F31" s="17">
        <f t="shared" si="5"/>
        <v>1669.8999999999978</v>
      </c>
      <c r="G31" s="17">
        <f t="shared" si="5"/>
        <v>355615.60000000009</v>
      </c>
    </row>
    <row r="32" spans="1:7" ht="13.8" thickTop="1" x14ac:dyDescent="0.25"/>
    <row r="34" spans="2:2" x14ac:dyDescent="0.25">
      <c r="B34" s="18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workbookViewId="0">
      <selection sqref="A1:XFD1048576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2:7" x14ac:dyDescent="0.25">
      <c r="B1" s="1" t="s">
        <v>0</v>
      </c>
    </row>
    <row r="3" spans="2:7" s="5" customFormat="1" ht="39.6" x14ac:dyDescent="0.25">
      <c r="B3" s="3"/>
      <c r="C3" s="4" t="s">
        <v>1</v>
      </c>
      <c r="D3" s="20" t="s">
        <v>2</v>
      </c>
      <c r="E3" s="22" t="s">
        <v>3</v>
      </c>
      <c r="F3" s="22" t="s">
        <v>4</v>
      </c>
      <c r="G3" s="22" t="s">
        <v>5</v>
      </c>
    </row>
    <row r="4" spans="2:7" s="5" customFormat="1" x14ac:dyDescent="0.25">
      <c r="B4" s="6"/>
      <c r="C4" s="7" t="s">
        <v>6</v>
      </c>
      <c r="D4" s="21" t="s">
        <v>6</v>
      </c>
      <c r="E4" s="21" t="s">
        <v>6</v>
      </c>
      <c r="F4" s="21" t="s">
        <v>6</v>
      </c>
      <c r="G4" s="21" t="s">
        <v>6</v>
      </c>
    </row>
    <row r="5" spans="2:7" ht="6" customHeight="1" x14ac:dyDescent="0.25">
      <c r="B5" s="8"/>
      <c r="C5" s="9"/>
      <c r="D5" s="8"/>
      <c r="E5" s="10"/>
      <c r="F5" s="10"/>
      <c r="G5" s="10"/>
    </row>
    <row r="6" spans="2:7" s="15" customFormat="1" ht="12.6" customHeight="1" x14ac:dyDescent="0.25">
      <c r="B6" s="19" t="s">
        <v>7</v>
      </c>
      <c r="C6" s="24">
        <v>1253300.7000000002</v>
      </c>
      <c r="D6" s="25">
        <v>122888.89999999997</v>
      </c>
      <c r="E6" s="26">
        <v>11808.399999999996</v>
      </c>
      <c r="F6" s="26">
        <v>10804</v>
      </c>
      <c r="G6" s="26">
        <f>SUM(C6:F6)</f>
        <v>1398802</v>
      </c>
    </row>
    <row r="7" spans="2:7" s="15" customFormat="1" x14ac:dyDescent="0.25">
      <c r="B7" s="19" t="s">
        <v>8</v>
      </c>
      <c r="C7" s="24">
        <v>27133.300000000014</v>
      </c>
      <c r="D7" s="25">
        <v>39307.699999999997</v>
      </c>
      <c r="E7" s="26">
        <v>2347.9</v>
      </c>
      <c r="F7" s="26">
        <v>2001.1000000000001</v>
      </c>
      <c r="G7" s="26">
        <f>SUM(C7:F7)</f>
        <v>70790.000000000015</v>
      </c>
    </row>
    <row r="8" spans="2:7" s="15" customFormat="1" ht="6" customHeight="1" x14ac:dyDescent="0.25">
      <c r="B8" s="19"/>
      <c r="C8" s="24"/>
      <c r="D8" s="25"/>
      <c r="E8" s="26"/>
      <c r="F8" s="26"/>
      <c r="G8" s="26"/>
    </row>
    <row r="9" spans="2:7" s="15" customFormat="1" x14ac:dyDescent="0.25">
      <c r="B9" s="11" t="s">
        <v>9</v>
      </c>
      <c r="C9" s="12">
        <f>SUM(C6:C8)</f>
        <v>1280434.0000000002</v>
      </c>
      <c r="D9" s="13">
        <f t="shared" ref="D9:G9" si="0">SUM(D6:D8)</f>
        <v>162196.59999999998</v>
      </c>
      <c r="E9" s="14">
        <f t="shared" si="0"/>
        <v>14156.299999999996</v>
      </c>
      <c r="F9" s="14">
        <f t="shared" si="0"/>
        <v>12805.1</v>
      </c>
      <c r="G9" s="14">
        <f t="shared" si="0"/>
        <v>1469592</v>
      </c>
    </row>
    <row r="10" spans="2:7" s="15" customFormat="1" ht="6" customHeight="1" x14ac:dyDescent="0.25">
      <c r="B10" s="19"/>
      <c r="C10" s="24"/>
      <c r="D10" s="25"/>
      <c r="E10" s="26"/>
      <c r="F10" s="26"/>
      <c r="G10" s="26"/>
    </row>
    <row r="11" spans="2:7" s="15" customFormat="1" x14ac:dyDescent="0.25">
      <c r="B11" s="19" t="s">
        <v>10</v>
      </c>
      <c r="C11" s="24">
        <v>-16803.400000000001</v>
      </c>
      <c r="D11" s="25">
        <v>-7398.9000000000005</v>
      </c>
      <c r="E11" s="26">
        <v>-73.199999999999989</v>
      </c>
      <c r="F11" s="26">
        <v>-331.9</v>
      </c>
      <c r="G11" s="26">
        <f>SUM(C11:F11)</f>
        <v>-24607.400000000005</v>
      </c>
    </row>
    <row r="12" spans="2:7" s="15" customFormat="1" ht="6" customHeight="1" x14ac:dyDescent="0.25">
      <c r="B12" s="19"/>
      <c r="C12" s="24"/>
      <c r="D12" s="25"/>
      <c r="E12" s="26"/>
      <c r="F12" s="26"/>
      <c r="G12" s="26"/>
    </row>
    <row r="13" spans="2:7" s="15" customFormat="1" x14ac:dyDescent="0.25">
      <c r="B13" s="11" t="s">
        <v>11</v>
      </c>
      <c r="C13" s="12">
        <f>SUM(C9:C11)</f>
        <v>1263630.6000000003</v>
      </c>
      <c r="D13" s="13">
        <f t="shared" ref="D13:G13" si="1">SUM(D9:D11)</f>
        <v>154797.69999999998</v>
      </c>
      <c r="E13" s="14">
        <f t="shared" si="1"/>
        <v>14083.099999999995</v>
      </c>
      <c r="F13" s="14">
        <f t="shared" si="1"/>
        <v>12473.2</v>
      </c>
      <c r="G13" s="14">
        <f t="shared" si="1"/>
        <v>1444984.6</v>
      </c>
    </row>
    <row r="14" spans="2:7" s="15" customFormat="1" ht="6" customHeight="1" x14ac:dyDescent="0.25">
      <c r="B14" s="19"/>
      <c r="C14" s="24"/>
      <c r="D14" s="25"/>
      <c r="E14" s="26"/>
      <c r="F14" s="26"/>
      <c r="G14" s="26"/>
    </row>
    <row r="15" spans="2:7" s="15" customFormat="1" x14ac:dyDescent="0.25">
      <c r="B15" s="19" t="s">
        <v>12</v>
      </c>
      <c r="C15" s="24">
        <v>159901.80000000002</v>
      </c>
      <c r="D15" s="25">
        <v>8640</v>
      </c>
      <c r="E15" s="26">
        <v>1604.1000000000001</v>
      </c>
      <c r="F15" s="26">
        <v>335.4</v>
      </c>
      <c r="G15" s="26">
        <f>SUM(C15:F15)</f>
        <v>170481.30000000002</v>
      </c>
    </row>
    <row r="16" spans="2:7" s="15" customFormat="1" x14ac:dyDescent="0.25">
      <c r="B16" s="19" t="s">
        <v>13</v>
      </c>
      <c r="C16" s="24">
        <v>14135.199999999999</v>
      </c>
      <c r="D16" s="25">
        <v>3360.3</v>
      </c>
      <c r="E16" s="26">
        <v>21</v>
      </c>
      <c r="F16" s="26">
        <v>31</v>
      </c>
      <c r="G16" s="26">
        <f>SUM(C16:F16)</f>
        <v>17547.5</v>
      </c>
    </row>
    <row r="17" spans="1:7" s="15" customFormat="1" x14ac:dyDescent="0.25">
      <c r="B17" s="19" t="s">
        <v>14</v>
      </c>
      <c r="C17" s="24">
        <v>7183.2000000000007</v>
      </c>
      <c r="D17" s="25">
        <v>2863.4999999999995</v>
      </c>
      <c r="E17" s="26">
        <v>17.5</v>
      </c>
      <c r="F17" s="26">
        <v>229.7</v>
      </c>
      <c r="G17" s="26">
        <f>SUM(C17:F17)</f>
        <v>10293.900000000001</v>
      </c>
    </row>
    <row r="18" spans="1:7" s="15" customFormat="1" ht="6" customHeight="1" x14ac:dyDescent="0.25">
      <c r="B18" s="19"/>
      <c r="C18" s="24"/>
      <c r="D18" s="25"/>
      <c r="E18" s="26"/>
      <c r="F18" s="26"/>
      <c r="G18" s="26"/>
    </row>
    <row r="19" spans="1:7" s="15" customFormat="1" x14ac:dyDescent="0.25">
      <c r="B19" s="11" t="s">
        <v>15</v>
      </c>
      <c r="C19" s="12">
        <f>SUM(C13:C17)</f>
        <v>1444850.8000000003</v>
      </c>
      <c r="D19" s="13">
        <f t="shared" ref="D19:G19" si="2">SUM(D13:D17)</f>
        <v>169661.49999999997</v>
      </c>
      <c r="E19" s="14">
        <f t="shared" si="2"/>
        <v>15725.699999999995</v>
      </c>
      <c r="F19" s="14">
        <f t="shared" si="2"/>
        <v>13069.300000000001</v>
      </c>
      <c r="G19" s="14">
        <f t="shared" si="2"/>
        <v>1643307.3</v>
      </c>
    </row>
    <row r="20" spans="1:7" s="15" customFormat="1" ht="6" customHeight="1" x14ac:dyDescent="0.25">
      <c r="B20" s="19"/>
      <c r="C20" s="24"/>
      <c r="D20" s="25"/>
      <c r="E20" s="26"/>
      <c r="F20" s="26"/>
      <c r="G20" s="26"/>
    </row>
    <row r="21" spans="1:7" s="15" customFormat="1" x14ac:dyDescent="0.25">
      <c r="B21" s="19" t="s">
        <v>16</v>
      </c>
      <c r="C21" s="24">
        <v>-366996.8000000001</v>
      </c>
      <c r="D21" s="25">
        <v>-41547.499999999993</v>
      </c>
      <c r="E21" s="26">
        <v>-3657.8000000000006</v>
      </c>
      <c r="F21" s="26">
        <v>-3669.5</v>
      </c>
      <c r="G21" s="26">
        <f t="shared" ref="G21:G27" si="3">SUM(C21:F21)</f>
        <v>-415871.60000000009</v>
      </c>
    </row>
    <row r="22" spans="1:7" s="15" customFormat="1" x14ac:dyDescent="0.25">
      <c r="B22" s="19" t="s">
        <v>17</v>
      </c>
      <c r="C22" s="24">
        <v>-40829.200000000004</v>
      </c>
      <c r="D22" s="25">
        <v>-54389.9</v>
      </c>
      <c r="E22" s="26">
        <v>-1155.9000000000001</v>
      </c>
      <c r="F22" s="26">
        <v>-1987.5</v>
      </c>
      <c r="G22" s="26">
        <f t="shared" si="3"/>
        <v>-98362.5</v>
      </c>
    </row>
    <row r="23" spans="1:7" s="15" customFormat="1" x14ac:dyDescent="0.25">
      <c r="B23" s="19" t="s">
        <v>18</v>
      </c>
      <c r="C23" s="24">
        <v>-148824.70000000004</v>
      </c>
      <c r="D23" s="25">
        <v>-12776.500000000004</v>
      </c>
      <c r="E23" s="26">
        <v>-491.90000000000003</v>
      </c>
      <c r="F23" s="26">
        <v>-587.5</v>
      </c>
      <c r="G23" s="26">
        <f t="shared" si="3"/>
        <v>-162680.60000000003</v>
      </c>
    </row>
    <row r="24" spans="1:7" s="15" customFormat="1" x14ac:dyDescent="0.25">
      <c r="B24" s="19" t="s">
        <v>19</v>
      </c>
      <c r="C24" s="24">
        <v>-204797.49999999988</v>
      </c>
      <c r="D24" s="25">
        <v>-18096.099999999995</v>
      </c>
      <c r="E24" s="26">
        <v>-903.1</v>
      </c>
      <c r="F24" s="26">
        <v>-1550.8999999999999</v>
      </c>
      <c r="G24" s="26">
        <f t="shared" si="3"/>
        <v>-225347.59999999989</v>
      </c>
    </row>
    <row r="25" spans="1:7" s="15" customFormat="1" x14ac:dyDescent="0.25">
      <c r="B25" s="19" t="s">
        <v>20</v>
      </c>
      <c r="C25" s="24">
        <v>-8640.1</v>
      </c>
      <c r="D25" s="25">
        <v>-941.9</v>
      </c>
      <c r="E25" s="26">
        <v>-1.5000000000000013</v>
      </c>
      <c r="F25" s="26">
        <v>-411.8</v>
      </c>
      <c r="G25" s="26">
        <f t="shared" si="3"/>
        <v>-9995.2999999999993</v>
      </c>
    </row>
    <row r="26" spans="1:7" s="15" customFormat="1" x14ac:dyDescent="0.25">
      <c r="B26" s="19" t="s">
        <v>21</v>
      </c>
      <c r="C26" s="24">
        <v>-352072.99999999988</v>
      </c>
      <c r="D26" s="25">
        <v>-25194.499999999993</v>
      </c>
      <c r="E26" s="26">
        <v>-3154.2999999999997</v>
      </c>
      <c r="F26" s="26">
        <v>-2680.8</v>
      </c>
      <c r="G26" s="26">
        <f t="shared" si="3"/>
        <v>-383102.59999999986</v>
      </c>
    </row>
    <row r="27" spans="1:7" s="15" customFormat="1" x14ac:dyDescent="0.25">
      <c r="B27" s="19" t="s">
        <v>22</v>
      </c>
      <c r="C27" s="24">
        <v>-7415.3</v>
      </c>
      <c r="D27" s="25">
        <v>-44</v>
      </c>
      <c r="E27" s="26">
        <v>0</v>
      </c>
      <c r="F27" s="26">
        <v>0</v>
      </c>
      <c r="G27" s="26">
        <f t="shared" si="3"/>
        <v>-7459.3</v>
      </c>
    </row>
    <row r="28" spans="1:7" s="15" customFormat="1" ht="6" customHeight="1" x14ac:dyDescent="0.25">
      <c r="B28" s="19"/>
      <c r="C28" s="24"/>
      <c r="D28" s="25"/>
      <c r="E28" s="26"/>
      <c r="F28" s="26"/>
      <c r="G28" s="26"/>
    </row>
    <row r="29" spans="1:7" s="15" customFormat="1" x14ac:dyDescent="0.25">
      <c r="B29" s="23" t="s">
        <v>23</v>
      </c>
      <c r="C29" s="27">
        <f>SUM(C21:C28)</f>
        <v>-1129576.5999999999</v>
      </c>
      <c r="D29" s="28">
        <f t="shared" ref="D29:F29" si="4">SUM(D21:D28)</f>
        <v>-152990.39999999997</v>
      </c>
      <c r="E29" s="29">
        <f t="shared" si="4"/>
        <v>-9364.5</v>
      </c>
      <c r="F29" s="29">
        <f t="shared" si="4"/>
        <v>-10888</v>
      </c>
      <c r="G29" s="29">
        <f>SUM(G21:G27)</f>
        <v>-1302819.5</v>
      </c>
    </row>
    <row r="30" spans="1:7" s="15" customFormat="1" x14ac:dyDescent="0.25">
      <c r="B30" s="19"/>
      <c r="C30" s="24"/>
      <c r="D30" s="25"/>
      <c r="E30" s="26"/>
      <c r="F30" s="26"/>
      <c r="G30" s="26"/>
    </row>
    <row r="31" spans="1:7" ht="13.8" thickBot="1" x14ac:dyDescent="0.3">
      <c r="A31" s="16"/>
      <c r="B31" s="17" t="s">
        <v>24</v>
      </c>
      <c r="C31" s="17">
        <f>SUM(C19,C29)</f>
        <v>315274.20000000042</v>
      </c>
      <c r="D31" s="17">
        <f t="shared" ref="D31:G31" si="5">SUM(D19,D29)</f>
        <v>16671.100000000006</v>
      </c>
      <c r="E31" s="17">
        <f t="shared" si="5"/>
        <v>6361.1999999999953</v>
      </c>
      <c r="F31" s="17">
        <f t="shared" si="5"/>
        <v>2181.3000000000011</v>
      </c>
      <c r="G31" s="17">
        <f t="shared" si="5"/>
        <v>340487.80000000005</v>
      </c>
    </row>
    <row r="32" spans="1:7" ht="13.8" thickTop="1" x14ac:dyDescent="0.25"/>
    <row r="34" spans="2:2" x14ac:dyDescent="0.25">
      <c r="B34" s="18" t="s">
        <v>25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opLeftCell="A13" workbookViewId="0">
      <selection activeCell="C1" sqref="C1:C1048576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2:7" x14ac:dyDescent="0.25">
      <c r="B1" s="1" t="s">
        <v>0</v>
      </c>
    </row>
    <row r="3" spans="2:7" s="5" customFormat="1" ht="39.6" x14ac:dyDescent="0.25">
      <c r="B3" s="3"/>
      <c r="C3" s="4" t="s">
        <v>1</v>
      </c>
      <c r="D3" s="20" t="s">
        <v>2</v>
      </c>
      <c r="E3" s="22" t="s">
        <v>3</v>
      </c>
      <c r="F3" s="22" t="s">
        <v>4</v>
      </c>
      <c r="G3" s="22" t="s">
        <v>5</v>
      </c>
    </row>
    <row r="4" spans="2:7" s="5" customFormat="1" x14ac:dyDescent="0.25">
      <c r="B4" s="6"/>
      <c r="C4" s="7" t="s">
        <v>6</v>
      </c>
      <c r="D4" s="21" t="s">
        <v>6</v>
      </c>
      <c r="E4" s="21" t="s">
        <v>6</v>
      </c>
      <c r="F4" s="21" t="s">
        <v>6</v>
      </c>
      <c r="G4" s="21" t="s">
        <v>6</v>
      </c>
    </row>
    <row r="5" spans="2:7" ht="6" customHeight="1" x14ac:dyDescent="0.25">
      <c r="B5" s="8"/>
      <c r="C5" s="9"/>
      <c r="D5" s="8"/>
      <c r="E5" s="10"/>
      <c r="F5" s="10"/>
      <c r="G5" s="10"/>
    </row>
    <row r="6" spans="2:7" s="15" customFormat="1" x14ac:dyDescent="0.25">
      <c r="B6" s="19" t="s">
        <v>7</v>
      </c>
      <c r="C6" s="24">
        <v>1218714.2000000002</v>
      </c>
      <c r="D6" s="25">
        <v>124709.69999999998</v>
      </c>
      <c r="E6" s="26">
        <v>11990</v>
      </c>
      <c r="F6" s="26">
        <v>7139.2</v>
      </c>
      <c r="G6" s="26">
        <f>SUM(C6:F6)</f>
        <v>1362553.1</v>
      </c>
    </row>
    <row r="7" spans="2:7" s="15" customFormat="1" x14ac:dyDescent="0.25">
      <c r="B7" s="19" t="s">
        <v>8</v>
      </c>
      <c r="C7" s="24">
        <v>26699.600000000009</v>
      </c>
      <c r="D7" s="25">
        <v>39137.699999999997</v>
      </c>
      <c r="E7" s="26">
        <v>2246.7000000000003</v>
      </c>
      <c r="F7" s="26">
        <v>373.6</v>
      </c>
      <c r="G7" s="26">
        <f>SUM(C7:F7)</f>
        <v>68457.600000000006</v>
      </c>
    </row>
    <row r="8" spans="2:7" s="15" customFormat="1" ht="6" customHeight="1" x14ac:dyDescent="0.25">
      <c r="B8" s="19"/>
      <c r="C8" s="24"/>
      <c r="D8" s="25"/>
      <c r="E8" s="26"/>
      <c r="F8" s="26"/>
      <c r="G8" s="26"/>
    </row>
    <row r="9" spans="2:7" s="15" customFormat="1" x14ac:dyDescent="0.25">
      <c r="B9" s="11" t="s">
        <v>9</v>
      </c>
      <c r="C9" s="12">
        <f>SUM(C6:C8)</f>
        <v>1245413.8000000003</v>
      </c>
      <c r="D9" s="13">
        <f t="shared" ref="D9:G9" si="0">SUM(D6:D8)</f>
        <v>163847.39999999997</v>
      </c>
      <c r="E9" s="14">
        <f t="shared" si="0"/>
        <v>14236.7</v>
      </c>
      <c r="F9" s="14">
        <f t="shared" si="0"/>
        <v>7512.8</v>
      </c>
      <c r="G9" s="14">
        <f t="shared" si="0"/>
        <v>1431010.7000000002</v>
      </c>
    </row>
    <row r="10" spans="2:7" s="15" customFormat="1" ht="6" customHeight="1" x14ac:dyDescent="0.25">
      <c r="B10" s="19"/>
      <c r="C10" s="24"/>
      <c r="D10" s="25"/>
      <c r="E10" s="26"/>
      <c r="F10" s="26"/>
      <c r="G10" s="26"/>
    </row>
    <row r="11" spans="2:7" s="15" customFormat="1" x14ac:dyDescent="0.25">
      <c r="B11" s="19" t="s">
        <v>10</v>
      </c>
      <c r="C11" s="24">
        <v>-17001.800000000003</v>
      </c>
      <c r="D11" s="25">
        <v>-8011.5999999999995</v>
      </c>
      <c r="E11" s="26">
        <v>-181.29999999999998</v>
      </c>
      <c r="F11" s="26">
        <v>-384.6</v>
      </c>
      <c r="G11" s="26">
        <f>SUM(C11:F11)</f>
        <v>-25579.3</v>
      </c>
    </row>
    <row r="12" spans="2:7" s="15" customFormat="1" ht="6" customHeight="1" x14ac:dyDescent="0.25">
      <c r="B12" s="19"/>
      <c r="C12" s="24"/>
      <c r="D12" s="25"/>
      <c r="E12" s="26"/>
      <c r="F12" s="26"/>
      <c r="G12" s="26"/>
    </row>
    <row r="13" spans="2:7" s="15" customFormat="1" x14ac:dyDescent="0.25">
      <c r="B13" s="11" t="s">
        <v>11</v>
      </c>
      <c r="C13" s="12">
        <f>SUM(C9:C11)</f>
        <v>1228412.0000000002</v>
      </c>
      <c r="D13" s="13">
        <f t="shared" ref="D13:G13" si="1">SUM(D9:D11)</f>
        <v>155835.79999999996</v>
      </c>
      <c r="E13" s="14">
        <f t="shared" si="1"/>
        <v>14055.400000000001</v>
      </c>
      <c r="F13" s="14">
        <f t="shared" si="1"/>
        <v>7128.2</v>
      </c>
      <c r="G13" s="14">
        <f t="shared" si="1"/>
        <v>1405431.4000000001</v>
      </c>
    </row>
    <row r="14" spans="2:7" s="15" customFormat="1" ht="6" customHeight="1" x14ac:dyDescent="0.25">
      <c r="B14" s="19"/>
      <c r="C14" s="24"/>
      <c r="D14" s="25"/>
      <c r="E14" s="26"/>
      <c r="F14" s="26"/>
      <c r="G14" s="26"/>
    </row>
    <row r="15" spans="2:7" s="15" customFormat="1" x14ac:dyDescent="0.25">
      <c r="B15" s="19" t="s">
        <v>12</v>
      </c>
      <c r="C15" s="24">
        <v>145603.79999999996</v>
      </c>
      <c r="D15" s="25">
        <v>8539.5</v>
      </c>
      <c r="E15" s="26">
        <v>1244.4999999999998</v>
      </c>
      <c r="F15" s="26">
        <v>369.5</v>
      </c>
      <c r="G15" s="26">
        <f>SUM(C15:F15)</f>
        <v>155757.29999999996</v>
      </c>
    </row>
    <row r="16" spans="2:7" s="15" customFormat="1" x14ac:dyDescent="0.25">
      <c r="B16" s="19" t="s">
        <v>13</v>
      </c>
      <c r="C16" s="24">
        <v>10288.199999999999</v>
      </c>
      <c r="D16" s="25">
        <v>2710.7000000000003</v>
      </c>
      <c r="E16" s="26">
        <v>0</v>
      </c>
      <c r="F16" s="26">
        <v>0</v>
      </c>
      <c r="G16" s="26">
        <f>SUM(C16:F16)</f>
        <v>12998.9</v>
      </c>
    </row>
    <row r="17" spans="1:7" s="15" customFormat="1" x14ac:dyDescent="0.25">
      <c r="B17" s="19" t="s">
        <v>14</v>
      </c>
      <c r="C17" s="24">
        <v>16272.499999999998</v>
      </c>
      <c r="D17" s="25">
        <v>3696.7000000000007</v>
      </c>
      <c r="E17" s="26">
        <v>50.2</v>
      </c>
      <c r="F17" s="26">
        <v>134.80000000000001</v>
      </c>
      <c r="G17" s="26">
        <f>SUM(C17:F17)</f>
        <v>20154.199999999997</v>
      </c>
    </row>
    <row r="18" spans="1:7" s="15" customFormat="1" ht="6" customHeight="1" x14ac:dyDescent="0.25">
      <c r="B18" s="19"/>
      <c r="C18" s="24"/>
      <c r="D18" s="25"/>
      <c r="E18" s="26"/>
      <c r="F18" s="26"/>
      <c r="G18" s="26"/>
    </row>
    <row r="19" spans="1:7" s="15" customFormat="1" x14ac:dyDescent="0.25">
      <c r="B19" s="11" t="s">
        <v>15</v>
      </c>
      <c r="C19" s="12">
        <f>SUM(C13:C17)</f>
        <v>1400576.5000000002</v>
      </c>
      <c r="D19" s="13">
        <f t="shared" ref="D19:G19" si="2">SUM(D13:D17)</f>
        <v>170782.69999999998</v>
      </c>
      <c r="E19" s="14">
        <f t="shared" si="2"/>
        <v>15350.100000000002</v>
      </c>
      <c r="F19" s="14">
        <f t="shared" si="2"/>
        <v>7632.5</v>
      </c>
      <c r="G19" s="14">
        <f t="shared" si="2"/>
        <v>1594341.8</v>
      </c>
    </row>
    <row r="20" spans="1:7" s="15" customFormat="1" ht="6" customHeight="1" x14ac:dyDescent="0.25">
      <c r="B20" s="19"/>
      <c r="C20" s="24"/>
      <c r="D20" s="25"/>
      <c r="E20" s="26"/>
      <c r="F20" s="26"/>
      <c r="G20" s="26"/>
    </row>
    <row r="21" spans="1:7" s="15" customFormat="1" x14ac:dyDescent="0.25">
      <c r="B21" s="19" t="s">
        <v>16</v>
      </c>
      <c r="C21" s="24">
        <v>-348661.49999999983</v>
      </c>
      <c r="D21" s="25">
        <v>-41378.400000000001</v>
      </c>
      <c r="E21" s="26">
        <v>-3869.5000000000005</v>
      </c>
      <c r="F21" s="26">
        <v>-1993.1000000000001</v>
      </c>
      <c r="G21" s="26">
        <f t="shared" ref="G21:G27" si="3">SUM(C21:F21)</f>
        <v>-395902.49999999983</v>
      </c>
    </row>
    <row r="22" spans="1:7" s="15" customFormat="1" x14ac:dyDescent="0.25">
      <c r="B22" s="19" t="s">
        <v>17</v>
      </c>
      <c r="C22" s="24">
        <v>-36947.399999999994</v>
      </c>
      <c r="D22" s="25">
        <v>-54878.000000000015</v>
      </c>
      <c r="E22" s="26">
        <v>-1023.8</v>
      </c>
      <c r="F22" s="26">
        <v>-336</v>
      </c>
      <c r="G22" s="26">
        <f t="shared" si="3"/>
        <v>-93185.200000000012</v>
      </c>
    </row>
    <row r="23" spans="1:7" s="15" customFormat="1" x14ac:dyDescent="0.25">
      <c r="B23" s="19" t="s">
        <v>18</v>
      </c>
      <c r="C23" s="24">
        <v>-128717.59999999999</v>
      </c>
      <c r="D23" s="25">
        <v>-8671.5</v>
      </c>
      <c r="E23" s="26">
        <v>-417.5</v>
      </c>
      <c r="F23" s="26">
        <v>-487.7</v>
      </c>
      <c r="G23" s="26">
        <f t="shared" si="3"/>
        <v>-138294.29999999999</v>
      </c>
    </row>
    <row r="24" spans="1:7" s="15" customFormat="1" x14ac:dyDescent="0.25">
      <c r="B24" s="19" t="s">
        <v>19</v>
      </c>
      <c r="C24" s="24">
        <v>-166471.70000000004</v>
      </c>
      <c r="D24" s="25">
        <v>-15585.999999999996</v>
      </c>
      <c r="E24" s="26">
        <v>-689.2</v>
      </c>
      <c r="F24" s="26">
        <v>-553.40000000000009</v>
      </c>
      <c r="G24" s="26">
        <f t="shared" si="3"/>
        <v>-183300.30000000005</v>
      </c>
    </row>
    <row r="25" spans="1:7" s="15" customFormat="1" x14ac:dyDescent="0.25">
      <c r="B25" s="19" t="s">
        <v>26</v>
      </c>
      <c r="C25" s="24">
        <v>-9959.2999999999993</v>
      </c>
      <c r="D25" s="25">
        <v>-1207.7</v>
      </c>
      <c r="E25" s="26">
        <v>-68.2</v>
      </c>
      <c r="F25" s="26">
        <v>-57.3</v>
      </c>
      <c r="G25" s="26">
        <f t="shared" si="3"/>
        <v>-11292.5</v>
      </c>
    </row>
    <row r="26" spans="1:7" s="15" customFormat="1" x14ac:dyDescent="0.25">
      <c r="B26" s="19" t="s">
        <v>21</v>
      </c>
      <c r="C26" s="24">
        <v>-330877.60000000003</v>
      </c>
      <c r="D26" s="25">
        <v>-25492.499999999996</v>
      </c>
      <c r="E26" s="26">
        <v>-3004.0000000000005</v>
      </c>
      <c r="F26" s="26">
        <v>-2074.9</v>
      </c>
      <c r="G26" s="26">
        <f t="shared" si="3"/>
        <v>-361449.00000000006</v>
      </c>
    </row>
    <row r="27" spans="1:7" s="15" customFormat="1" x14ac:dyDescent="0.25">
      <c r="B27" s="19" t="s">
        <v>22</v>
      </c>
      <c r="C27" s="24">
        <v>-6499.4000000000005</v>
      </c>
      <c r="D27" s="25">
        <v>-290.2</v>
      </c>
      <c r="E27" s="26">
        <v>0</v>
      </c>
      <c r="F27" s="26">
        <v>-40</v>
      </c>
      <c r="G27" s="26">
        <f t="shared" si="3"/>
        <v>-6829.6</v>
      </c>
    </row>
    <row r="28" spans="1:7" s="15" customFormat="1" ht="6" customHeight="1" x14ac:dyDescent="0.25">
      <c r="B28" s="19"/>
      <c r="C28" s="24"/>
      <c r="D28" s="25"/>
      <c r="E28" s="26"/>
      <c r="F28" s="26"/>
      <c r="G28" s="26"/>
    </row>
    <row r="29" spans="1:7" s="15" customFormat="1" x14ac:dyDescent="0.25">
      <c r="B29" s="23" t="s">
        <v>23</v>
      </c>
      <c r="C29" s="27">
        <f>SUM(C21:C28)</f>
        <v>-1028134.4999999999</v>
      </c>
      <c r="D29" s="28">
        <f t="shared" ref="D29:F29" si="4">SUM(D21:D28)</f>
        <v>-147504.30000000002</v>
      </c>
      <c r="E29" s="29">
        <f t="shared" si="4"/>
        <v>-9072.2000000000007</v>
      </c>
      <c r="F29" s="29">
        <f t="shared" si="4"/>
        <v>-5542.4000000000005</v>
      </c>
      <c r="G29" s="29">
        <f>SUM(G21:G27)</f>
        <v>-1190253.3999999999</v>
      </c>
    </row>
    <row r="30" spans="1:7" s="15" customFormat="1" x14ac:dyDescent="0.25">
      <c r="B30" s="19"/>
      <c r="C30" s="24"/>
      <c r="D30" s="25"/>
      <c r="E30" s="26"/>
      <c r="F30" s="26"/>
      <c r="G30" s="26"/>
    </row>
    <row r="31" spans="1:7" ht="13.8" thickBot="1" x14ac:dyDescent="0.3">
      <c r="A31" s="16"/>
      <c r="B31" s="17" t="s">
        <v>24</v>
      </c>
      <c r="C31" s="17">
        <f>SUM(C19,C29)</f>
        <v>372442.00000000035</v>
      </c>
      <c r="D31" s="17">
        <f t="shared" ref="D31:G31" si="5">SUM(D19,D29)</f>
        <v>23278.399999999965</v>
      </c>
      <c r="E31" s="17">
        <f t="shared" si="5"/>
        <v>6277.9000000000015</v>
      </c>
      <c r="F31" s="17">
        <f t="shared" si="5"/>
        <v>2090.0999999999995</v>
      </c>
      <c r="G31" s="17">
        <f t="shared" si="5"/>
        <v>404088.40000000014</v>
      </c>
    </row>
    <row r="32" spans="1:7" ht="13.8" thickTop="1" x14ac:dyDescent="0.25"/>
    <row r="34" spans="2:2" x14ac:dyDescent="0.25">
      <c r="B34" s="18" t="s">
        <v>25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16DCCA3234C4BB639C78E3D9B7307" ma:contentTypeVersion="8" ma:contentTypeDescription="Create a new document." ma:contentTypeScope="" ma:versionID="857ea131eb7ad0be9bdf8eef2917540e">
  <xsd:schema xmlns:xsd="http://www.w3.org/2001/XMLSchema" xmlns:xs="http://www.w3.org/2001/XMLSchema" xmlns:p="http://schemas.microsoft.com/office/2006/metadata/properties" xmlns:ns2="7143f683-8af6-47d7-b513-960a300f14d2" xmlns:ns3="3dcff094-4920-4a44-950f-401b9b960dd2" targetNamespace="http://schemas.microsoft.com/office/2006/metadata/properties" ma:root="true" ma:fieldsID="137f4f220ff59a43fbac4aa9e04d07c8" ns2:_="" ns3:_="">
    <xsd:import namespace="7143f683-8af6-47d7-b513-960a300f14d2"/>
    <xsd:import namespace="3dcff094-4920-4a44-950f-401b9b960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3f683-8af6-47d7-b513-960a300f1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f094-4920-4a44-950f-401b9b960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etadata xmlns="http://www.objective.com/ecm/document/metadata/53D26341A57B383EE0540010E0463CCA" version="1.0.0">
  <systemFields>
    <field name="Objective-Id">
      <value order="0">A54666170</value>
    </field>
    <field name="Objective-Title">
      <value order="0">Statistics - 2025 AFS Table - Aggregate Analysis Affordable Lettings</value>
    </field>
    <field name="Objective-Description">
      <value order="0"/>
    </field>
    <field name="Objective-CreationStamp">
      <value order="0">2025-11-18T15:06:41Z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2025-11-18T16:21:36Z</value>
    </field>
    <field name="Objective-Owner">
      <value order="0">O'Neill, Rosi R (u205206)</value>
    </field>
    <field name="Objective-Path">
      <value order="0">Objective Global Folder:Scottish Housing Regulator File Plan:Sector Analysis and Statistics:Analysis and Statistics:Published Reports: Part 3: 2024-2029</value>
    </field>
    <field name="Objective-Parent">
      <value order="0">Published Reports: Part 3: 2024-2029</value>
    </field>
    <field name="Objective-State">
      <value order="0">Being Edited</value>
    </field>
    <field name="Objective-VersionId">
      <value order="0">vA82812929</value>
    </field>
    <field name="Objective-Version">
      <value order="0">0.2</value>
    </field>
    <field name="Objective-VersionNumber">
      <value order="0">2</value>
    </field>
    <field name="Objective-VersionComment">
      <value order="0">Updating comments if required</value>
    </field>
    <field name="Objective-FileNumber">
      <value order="0">PROJ/125015</value>
    </field>
    <field name="Objective-Classification">
      <value order="0">OFFICIAL</value>
    </field>
    <field name="Objective-Caveats">
      <value order="0">Caveat for access to Scottish Housing Regulator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4AF485-A799-4D18-BDA7-671DA4768A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16F20A-539B-4702-B8C5-E09AEA7AC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3f683-8af6-47d7-b513-960a300f14d2"/>
    <ds:schemaRef ds:uri="3dcff094-4920-4a44-950f-401b9b960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itemProps4.xml><?xml version="1.0" encoding="utf-8"?>
<ds:datastoreItem xmlns:ds="http://schemas.openxmlformats.org/officeDocument/2006/customXml" ds:itemID="{72E3B74F-8F8B-455D-9331-5499A5BF37D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3dcff094-4920-4a44-950f-401b9b960dd2"/>
    <ds:schemaRef ds:uri="7143f683-8af6-47d7-b513-960a300f14d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2024-25</vt:lpstr>
      <vt:lpstr>2023-24</vt:lpstr>
      <vt:lpstr>2022-23</vt:lpstr>
      <vt:lpstr>2021-22</vt:lpstr>
      <vt:lpstr>2020-21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Gregory</dc:creator>
  <cp:keywords/>
  <dc:description/>
  <cp:lastModifiedBy>u205206</cp:lastModifiedBy>
  <cp:revision/>
  <dcterms:created xsi:type="dcterms:W3CDTF">2017-11-03T09:15:04Z</dcterms:created>
  <dcterms:modified xsi:type="dcterms:W3CDTF">2025-11-18T16:38:06Z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A54666170</vt:lpwstr>
  </property>
  <property fmtid="{D5CDD505-2E9C-101B-9397-08002B2CF9AE}" pid="4" name="Objective-Title">
    <vt:lpwstr>Statistics - 2025 AFS Table - Aggregate Analysis Affordable Lettings</vt:lpwstr>
  </property>
  <property fmtid="{D5CDD505-2E9C-101B-9397-08002B2CF9AE}" pid="5" name="Objective-Description">
    <vt:lpwstr/>
  </property>
  <property fmtid="{D5CDD505-2E9C-101B-9397-08002B2CF9AE}" pid="6" name="Objective-CreationStamp">
    <vt:filetime>2025-11-18T15:06:41Z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2025-11-18T16:21:36Z</vt:filetime>
  </property>
  <property fmtid="{D5CDD505-2E9C-101B-9397-08002B2CF9AE}" pid="11" name="Objective-Owner">
    <vt:lpwstr>O'Neill, Rosi R (u205206)</vt:lpwstr>
  </property>
  <property fmtid="{D5CDD505-2E9C-101B-9397-08002B2CF9AE}" pid="12" name="Objective-Path">
    <vt:lpwstr>Objective Global Folder:Scottish Housing Regulator File Plan:Sector Analysis and Statistics:Analysis and Statistics:Published Reports: Part 3: 2024-2029</vt:lpwstr>
  </property>
  <property fmtid="{D5CDD505-2E9C-101B-9397-08002B2CF9AE}" pid="13" name="Objective-Parent">
    <vt:lpwstr>Published Reports: Part 3: 2024-2029</vt:lpwstr>
  </property>
  <property fmtid="{D5CDD505-2E9C-101B-9397-08002B2CF9AE}" pid="14" name="Objective-State">
    <vt:lpwstr>Being Edited</vt:lpwstr>
  </property>
  <property fmtid="{D5CDD505-2E9C-101B-9397-08002B2CF9AE}" pid="15" name="Objective-VersionId">
    <vt:lpwstr>vA82812929</vt:lpwstr>
  </property>
  <property fmtid="{D5CDD505-2E9C-101B-9397-08002B2CF9AE}" pid="16" name="Objective-Version">
    <vt:lpwstr>0.2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Updating comments if required</vt:lpwstr>
  </property>
  <property fmtid="{D5CDD505-2E9C-101B-9397-08002B2CF9AE}" pid="19" name="Objective-FileNumber">
    <vt:lpwstr>PROJ/125015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Scottish Housing Regulator</vt:lpwstr>
  </property>
  <property fmtid="{D5CDD505-2E9C-101B-9397-08002B2CF9AE}" pid="22" name="Objective-Connect Creator">
    <vt:lpwstr/>
  </property>
  <property fmtid="{D5CDD505-2E9C-101B-9397-08002B2CF9AE}" pid="23" name="Objective-Date Received">
    <vt:lpwstr/>
  </property>
  <property fmtid="{D5CDD505-2E9C-101B-9397-08002B2CF9AE}" pid="24" name="Objective-Date of Original">
    <vt:lpwstr/>
  </property>
  <property fmtid="{D5CDD505-2E9C-101B-9397-08002B2CF9AE}" pid="25" name="Objective-SG Web Publication - Category">
    <vt:lpwstr/>
  </property>
  <property fmtid="{D5CDD505-2E9C-101B-9397-08002B2CF9AE}" pid="26" name="Objective-SG Web Publication - Category 2 Classification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  <property fmtid="{D5CDD505-2E9C-101B-9397-08002B2CF9AE}" pid="33" name="ContentTypeId">
    <vt:lpwstr>0x01010028316DCCA3234C4BB639C78E3D9B7307</vt:lpwstr>
  </property>
  <property fmtid="{D5CDD505-2E9C-101B-9397-08002B2CF9AE}" pid="34" name="Objective-Required Redaction">
    <vt:lpwstr/>
  </property>
  <property fmtid="{D5CDD505-2E9C-101B-9397-08002B2CF9AE}" pid="35" name="Order">
    <vt:r8>65800</vt:r8>
  </property>
  <property fmtid="{D5CDD505-2E9C-101B-9397-08002B2CF9AE}" pid="36" name="ComplianceAssetId">
    <vt:lpwstr/>
  </property>
  <property fmtid="{D5CDD505-2E9C-101B-9397-08002B2CF9AE}" pid="37" name="_ExtendedDescription">
    <vt:lpwstr/>
  </property>
  <property fmtid="{D5CDD505-2E9C-101B-9397-08002B2CF9AE}" pid="38" name="TriggerFlowInfo">
    <vt:lpwstr/>
  </property>
  <property fmtid="{D5CDD505-2E9C-101B-9397-08002B2CF9AE}" pid="39" name="Objective-Shared By">
    <vt:lpwstr/>
  </property>
  <property fmtid="{D5CDD505-2E9C-101B-9397-08002B2CF9AE}" pid="40" name="Objective-Access Conditions">
    <vt:lpwstr/>
  </property>
  <property fmtid="{D5CDD505-2E9C-101B-9397-08002B2CF9AE}" pid="41" name="Objective-Access Status">
    <vt:lpwstr/>
  </property>
  <property fmtid="{D5CDD505-2E9C-101B-9397-08002B2CF9AE}" pid="42" name="Objective-Date Open From">
    <vt:lpwstr/>
  </property>
</Properties>
</file>