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u205206\Objective\Director\Cache\erdm.scotland.gov.uk uA2774\A54664226\"/>
    </mc:Choice>
  </mc:AlternateContent>
  <xr:revisionPtr revIDLastSave="0" documentId="13_ncr:1_{84DC11CE-4D58-4BD3-B726-88C741D302AF}" xr6:coauthVersionLast="47" xr6:coauthVersionMax="47" xr10:uidLastSave="{00000000-0000-0000-0000-000000000000}"/>
  <bookViews>
    <workbookView xWindow="-108" yWindow="-108" windowWidth="23256" windowHeight="12456" xr2:uid="{00000000-000D-0000-FFFF-FFFF00000000}"/>
  </bookViews>
  <sheets>
    <sheet name="2024-25" sheetId="13" r:id="rId1"/>
    <sheet name="2023-24" sheetId="12" r:id="rId2"/>
    <sheet name="2022-23" sheetId="10" r:id="rId3"/>
    <sheet name="2021-22 " sheetId="9" r:id="rId4"/>
    <sheet name="2020-21"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3" l="1"/>
  <c r="C24" i="13"/>
  <c r="C27" i="13" s="1"/>
  <c r="C31" i="13" s="1"/>
  <c r="C14" i="13"/>
  <c r="C10" i="13"/>
  <c r="E10" i="13"/>
  <c r="E14" i="13" s="1"/>
  <c r="E24" i="13" s="1"/>
  <c r="E27" i="13" s="1"/>
  <c r="F10" i="13"/>
  <c r="F14" i="13" s="1"/>
  <c r="F24" i="13" s="1"/>
  <c r="F27" i="13" s="1"/>
  <c r="F31" i="13" s="1"/>
  <c r="C10" i="12"/>
  <c r="C14" i="12" l="1"/>
  <c r="C24" i="12" s="1"/>
  <c r="C27" i="12" s="1"/>
  <c r="C31" i="12" s="1"/>
  <c r="E10" i="12"/>
  <c r="E14" i="12" s="1"/>
  <c r="E24" i="12" s="1"/>
  <c r="E27" i="12" s="1"/>
  <c r="E31" i="12" s="1"/>
  <c r="C10" i="10"/>
  <c r="C14" i="10" s="1"/>
  <c r="C24" i="10" s="1"/>
  <c r="C27" i="10" s="1"/>
  <c r="C31" i="10" s="1"/>
  <c r="C10" i="9"/>
  <c r="C14" i="9" s="1"/>
  <c r="C24" i="9" s="1"/>
  <c r="C27" i="9" s="1"/>
  <c r="C32" i="9" s="1"/>
  <c r="E10" i="9"/>
  <c r="E14" i="9" s="1"/>
  <c r="E24" i="9" s="1"/>
  <c r="E27" i="9" s="1"/>
  <c r="E32" i="9" s="1"/>
  <c r="G14" i="9" l="1"/>
  <c r="G24" i="9" s="1"/>
  <c r="G32" i="9" s="1"/>
  <c r="F14" i="9"/>
  <c r="F24" i="9" s="1"/>
  <c r="F32" i="9" s="1"/>
  <c r="F14" i="7"/>
  <c r="F24" i="7" s="1"/>
  <c r="F32" i="7" s="1"/>
  <c r="C10" i="7"/>
  <c r="C14" i="7" s="1"/>
  <c r="C24" i="7" s="1"/>
  <c r="C27" i="7" s="1"/>
  <c r="C32" i="7" s="1"/>
  <c r="E14" i="7" l="1"/>
  <c r="E24" i="7" s="1"/>
  <c r="E32" i="7" s="1"/>
  <c r="H14" i="7" l="1"/>
  <c r="H24" i="7" s="1"/>
  <c r="H32" i="7" s="1"/>
  <c r="H14" i="9" l="1"/>
  <c r="H24" i="9" s="1"/>
  <c r="H32" i="9" s="1"/>
  <c r="G14" i="7"/>
  <c r="G24" i="7" s="1"/>
  <c r="G32" i="7" s="1"/>
</calcChain>
</file>

<file path=xl/sharedStrings.xml><?xml version="1.0" encoding="utf-8"?>
<sst xmlns="http://schemas.openxmlformats.org/spreadsheetml/2006/main" count="163" uniqueCount="34">
  <si>
    <t>Aggregate Statement of Comprehensive Income</t>
  </si>
  <si>
    <t>2022/23</t>
  </si>
  <si>
    <t>2021/22</t>
  </si>
  <si>
    <t>2020/21</t>
  </si>
  <si>
    <t>2019/20</t>
  </si>
  <si>
    <t>2018/19</t>
  </si>
  <si>
    <t>£'000s</t>
  </si>
  <si>
    <t>Turnover</t>
  </si>
  <si>
    <t>Operating costs</t>
  </si>
  <si>
    <t>Operating surplus / (deficit), before exceptional operating items</t>
  </si>
  <si>
    <t>Gain / (loss) on disposal of plant, property and equipment</t>
  </si>
  <si>
    <t>Exceptional operating items</t>
  </si>
  <si>
    <t>Operating surplus / (deficit)</t>
  </si>
  <si>
    <t>Share of operating surplus / (deficit) in joint ventures and associates</t>
  </si>
  <si>
    <t>Interest receivable &amp; other income</t>
  </si>
  <si>
    <t>Interest payable &amp; similar charges</t>
  </si>
  <si>
    <t>Other financing (costs) / income</t>
  </si>
  <si>
    <t>Release of negative goodwill</t>
  </si>
  <si>
    <t>Movement in fair value of financial instruments</t>
  </si>
  <si>
    <t>Decrease in valuation of housing properties</t>
  </si>
  <si>
    <t>Reversal of previous decrease in valuation of housing properties</t>
  </si>
  <si>
    <t>Surplus / (deficit) before tax</t>
  </si>
  <si>
    <t>Net tax (payable) / receivable</t>
  </si>
  <si>
    <t>Surplus / (deficit) for year</t>
  </si>
  <si>
    <t>Actuarial (loss) / gain in respect of pension schemes</t>
  </si>
  <si>
    <t>Change in fair value of hedged financial instruments</t>
  </si>
  <si>
    <t>Total comprehensive Income for the year</t>
  </si>
  <si>
    <t>Source: Scottish Housing Regulator Audited Financial Statements Return</t>
  </si>
  <si>
    <t>2017/18</t>
  </si>
  <si>
    <t>Unrealised surplus / (deficit) on revaluation of housing properties</t>
  </si>
  <si>
    <t>2016/17</t>
  </si>
  <si>
    <t>`</t>
  </si>
  <si>
    <t>2023/24</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</si>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</sst>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6" x14ac:knownFonts="1">
    <font>
      <sz val="11"/>
      <color theme="1"/>
      <name val="Calibri"/>
      <family val="2"/>
      <scheme val="minor"/>
    </font>
    <font>
      <sz val="10"/>
      <name val="Arial"/>
      <family val="2"/>
    </font>
    <font>
      <b/>
      <sz val="10"/>
      <name val="Arial"/>
      <family val="2"/>
    </font>
    <font>
      <sz val="10"/>
      <name val="Arial"/>
      <family val="2"/>
    </font>
    <font>
      <b/>
      <sz val="10"/>
      <color indexed="9"/>
      <name val="Arial"/>
      <family val="2"/>
    </font>
    <font>
      <sz val="10"/>
      <color rgb="FFFF0000"/>
      <name val="Arial"/>
      <family val="2"/>
    </font>
  </fonts>
  <fills count="3">
    <fill>
      <patternFill patternType="none"/>
    </fill>
    <fill>
      <patternFill patternType="gray125"/>
    </fill>
    <fill>
      <patternFill patternType="solid">
        <fgColor rgb="FFB7274C"/>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0" fontId="1" fillId="0" borderId="0"/>
  </cellStyleXfs>
  <cellXfs count="34">
    <xf numFmtId="0" fontId="0" fillId="0" borderId="0" xfId="0"/>
    <xf numFmtId="0" fontId="2" fillId="0" borderId="0" xfId="1" applyFont="1"/>
    <xf numFmtId="0" fontId="3" fillId="0" borderId="0" xfId="1" applyFont="1"/>
    <xf numFmtId="0" fontId="2" fillId="0" borderId="2" xfId="1" applyFont="1" applyBorder="1"/>
    <xf numFmtId="0" fontId="2" fillId="0" borderId="2"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0" fontId="2" fillId="0" borderId="8" xfId="1" applyFont="1" applyBorder="1"/>
    <xf numFmtId="164" fontId="2" fillId="0" borderId="8" xfId="1" applyNumberFormat="1" applyFont="1" applyBorder="1" applyAlignment="1">
      <alignment horizontal="right"/>
    </xf>
    <xf numFmtId="0" fontId="2" fillId="0" borderId="10" xfId="1" applyFont="1" applyBorder="1"/>
    <xf numFmtId="164" fontId="2" fillId="0" borderId="10" xfId="1" applyNumberFormat="1" applyFont="1" applyBorder="1" applyAlignment="1">
      <alignment horizontal="right"/>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xf numFmtId="3" fontId="4" fillId="2" borderId="5" xfId="0" applyNumberFormat="1" applyFont="1" applyFill="1" applyBorder="1" applyAlignment="1">
      <alignment horizontal="center"/>
    </xf>
    <xf numFmtId="0" fontId="4" fillId="2" borderId="4" xfId="0" applyFont="1" applyFill="1" applyBorder="1" applyAlignment="1">
      <alignment horizontal="center"/>
    </xf>
    <xf numFmtId="0" fontId="4" fillId="2" borderId="3" xfId="0" applyFont="1" applyFill="1" applyBorder="1" applyAlignment="1">
      <alignment horizontal="center" wrapText="1"/>
    </xf>
    <xf numFmtId="164" fontId="2" fillId="0" borderId="0" xfId="1" applyNumberFormat="1" applyFont="1" applyAlignment="1">
      <alignment horizontal="right"/>
    </xf>
    <xf numFmtId="0" fontId="1" fillId="0" borderId="8" xfId="1" applyBorder="1"/>
    <xf numFmtId="0" fontId="4" fillId="2" borderId="5" xfId="0" applyFont="1" applyFill="1" applyBorder="1" applyAlignment="1">
      <alignment horizontal="center"/>
    </xf>
    <xf numFmtId="40" fontId="0" fillId="0" borderId="0" xfId="0" applyNumberFormat="1"/>
    <xf numFmtId="0" fontId="5" fillId="0" borderId="0" xfId="1" applyFont="1"/>
    <xf numFmtId="164" fontId="1" fillId="0" borderId="8" xfId="1" applyNumberFormat="1" applyBorder="1"/>
    <xf numFmtId="0" fontId="1" fillId="0" borderId="0" xfId="1"/>
    <xf numFmtId="0" fontId="1" fillId="0" borderId="1" xfId="1" applyBorder="1"/>
    <xf numFmtId="0" fontId="1" fillId="0" borderId="6" xfId="1" applyBorder="1"/>
    <xf numFmtId="164" fontId="1" fillId="0" borderId="8" xfId="1" applyNumberFormat="1" applyBorder="1" applyAlignment="1">
      <alignment horizontal="right"/>
    </xf>
    <xf numFmtId="164" fontId="1" fillId="0" borderId="0" xfId="1" applyNumberFormat="1"/>
    <xf numFmtId="0" fontId="1" fillId="0" borderId="4" xfId="1" applyBorder="1"/>
    <xf numFmtId="164" fontId="1" fillId="0" borderId="4" xfId="1" applyNumberFormat="1" applyBorder="1"/>
    <xf numFmtId="164" fontId="1" fillId="0" borderId="7" xfId="1" applyNumberFormat="1" applyBorder="1"/>
    <xf numFmtId="0" fontId="1" fillId="0" borderId="7" xfId="1" applyBorder="1"/>
    <xf numFmtId="0" fontId="1" fillId="0" borderId="9" xfId="1" applyBorder="1"/>
  </cellXfs>
  <cellStyles count="2">
    <cellStyle name="Normal" xfId="0" builtinId="0"/>
    <cellStyle name="Normal 2" xfId="1" xr:uid="{00000000-0005-0000-0000-000001000000}"/>
  </cellStyles>
  <dxfs count="0"/>
  <tableStyles count="0" defaultTableStyle="TableStyleMedium2" defaultPivotStyle="PivotStyleLight16"/>
  <colors>
    <mruColors>
      <color rgb="FFB727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139700</xdr:rowOff>
    </xdr:from>
    <xdr:to>
      <xdr:col>8</xdr:col>
      <xdr:colOff>1035050</xdr:colOff>
      <xdr:row>55</xdr:row>
      <xdr:rowOff>104775</xdr:rowOff>
    </xdr:to>
    <xdr:sp macro="" textlink="">
      <xdr:nvSpPr>
        <xdr:cNvPr id="2" name="Text Box 1">
          <a:extLst>
            <a:ext uri="{FF2B5EF4-FFF2-40B4-BE49-F238E27FC236}">
              <a16:creationId xmlns:a16="http://schemas.microsoft.com/office/drawing/2014/main" id="{48A57FDA-EAA1-490A-B3DF-D443C02D75F5}"/>
            </a:ext>
          </a:extLst>
        </xdr:cNvPr>
        <xdr:cNvSpPr txBox="1">
          <a:spLocks noChangeArrowheads="1"/>
        </xdr:cNvSpPr>
      </xdr:nvSpPr>
      <xdr:spPr bwMode="auto">
        <a:xfrm>
          <a:off x="381000" y="5748020"/>
          <a:ext cx="10811510" cy="3485515"/>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kumimoji="0" lang="en-GB" sz="1000" b="0" i="0" u="sng"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Notes</a:t>
          </a:r>
        </a:p>
        <a:p>
          <a:pPr algn="l" rtl="0">
            <a:defRPr sz="1000"/>
          </a:pPr>
          <a:endParaRPr kumimoji="0" lang="en-GB" sz="10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1)  Turnover includes:</a:t>
          </a: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      a)  net letting income of £1,751.9m (2024 £1,632.1m), where net letting income is gross letting income (rent receivable plus service charges) less voids;</a:t>
          </a: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      b)  deferred income released of £241.8m (2024 £170.7m), and;</a:t>
          </a: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      c)  other activities income of £264.7m (2024 £246.5m) which includes development of sales to RSLs &amp; non-RSLs of £10.6m (2024 £9.4m).</a:t>
          </a:r>
        </a:p>
        <a:p>
          <a:pPr rtl="0"/>
          <a:endParaRPr lang="en-GB" sz="1000" b="0" i="0" baseline="0">
            <a:solidFill>
              <a:sysClr val="windowText" lastClr="000000"/>
            </a:solidFill>
            <a:effectLst/>
            <a:latin typeface="Arial" panose="020B0604020202020204" pitchFamily="34" charset="0"/>
            <a:ea typeface="+mn-ea"/>
            <a:cs typeface="Arial" panose="020B0604020202020204" pitchFamily="34" charset="0"/>
          </a:endParaRP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2)  Operating costs includes planned maintenance costs of £182.0m (2024 £176.0m), reactive maintenance costs of £314.3m (2024 £295.5m), housing depreciation of £436.8m (2024 £419.3m) and management and maintenance administration costs of £502.6m (2024 £473.6m).</a:t>
          </a: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3)  Exceptional items includes net gains on revaluation of investment properties of £17.6m.</a:t>
          </a:r>
          <a:endParaRPr lang="en-GB" sz="1000">
            <a:effectLst/>
            <a:latin typeface="Arial" panose="020B0604020202020204" pitchFamily="34" charset="0"/>
            <a:cs typeface="Arial" panose="020B0604020202020204" pitchFamily="34" charset="0"/>
          </a:endParaRP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4) In 2020/21, 2022/23, 2023/24 &amp; 2024/25 a number of formal stock revaluations took place resulting in an increase in the reversal of previous decrease in valuation of housing properties.</a:t>
          </a:r>
        </a:p>
        <a:p>
          <a:pPr rtl="0"/>
          <a:endParaRPr lang="en-GB" sz="1100" b="0" i="0"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34</xdr:row>
      <xdr:rowOff>139700</xdr:rowOff>
    </xdr:from>
    <xdr:to>
      <xdr:col>8</xdr:col>
      <xdr:colOff>1035050</xdr:colOff>
      <xdr:row>55</xdr:row>
      <xdr:rowOff>104775</xdr:rowOff>
    </xdr:to>
    <xdr:sp macro="" textlink="">
      <xdr:nvSpPr>
        <xdr:cNvPr id="2" name="Text Box 1">
          <a:extLst>
            <a:ext uri="{FF2B5EF4-FFF2-40B4-BE49-F238E27FC236}">
              <a16:creationId xmlns:a16="http://schemas.microsoft.com/office/drawing/2014/main" id="{7ABD3993-0C20-4BF5-81DC-CF69282329DF}"/>
            </a:ext>
          </a:extLst>
        </xdr:cNvPr>
        <xdr:cNvSpPr txBox="1">
          <a:spLocks noChangeArrowheads="1"/>
        </xdr:cNvSpPr>
      </xdr:nvSpPr>
      <xdr:spPr bwMode="auto">
        <a:xfrm>
          <a:off x="390525" y="5673725"/>
          <a:ext cx="11026775" cy="3365500"/>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kumimoji="0" lang="en-GB" sz="1000" b="0" i="0" u="sng"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Notes</a:t>
          </a:r>
        </a:p>
        <a:p>
          <a:pPr algn="l" rtl="0">
            <a:defRPr sz="1000"/>
          </a:pPr>
          <a:endParaRPr kumimoji="0" lang="en-GB" sz="10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1)  Turnover includes:</a:t>
          </a: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      a)  net letting income of £1,632.1m (2023 £1,517.3m), where net letting income is gross letting income (rent receivable plus service charges) less voids;</a:t>
          </a: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      b)  deferred income released of £170.7m (2023 £193.0m), and;</a:t>
          </a: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      c)  other activities income of £246.5m (2023 £231.1m) which includes development of sales to RSLs &amp; non-RSLs of £9.4m (2023 £11.4m).</a:t>
          </a:r>
        </a:p>
        <a:p>
          <a:pPr rtl="0"/>
          <a:endParaRPr lang="en-GB" sz="1000" b="0" i="0" baseline="0">
            <a:solidFill>
              <a:sysClr val="windowText" lastClr="000000"/>
            </a:solidFill>
            <a:effectLst/>
            <a:latin typeface="Arial" panose="020B0604020202020204" pitchFamily="34" charset="0"/>
            <a:ea typeface="+mn-ea"/>
            <a:cs typeface="Arial" panose="020B0604020202020204" pitchFamily="34" charset="0"/>
          </a:endParaRP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2)  Operating costs includes planned maintenance costs of £176.0m (2023 £169.5m), reactive maintenance costs of £295.5m (2023 £256.4m), housing depreciation of £419.3m (2023 £400.5m) and management and maintenance administration costs of £473.6m (2023 £445.9m).</a:t>
          </a: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3)  Exceptional items includes gains recognised on transfer of engagement for a number of RSLs.</a:t>
          </a:r>
          <a:endParaRPr lang="en-GB" sz="1000">
            <a:effectLst/>
            <a:latin typeface="Arial" panose="020B0604020202020204" pitchFamily="34" charset="0"/>
            <a:cs typeface="Arial" panose="020B0604020202020204" pitchFamily="34" charset="0"/>
          </a:endParaRP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4) In 2020/21 and 2022/23 and 2023/24, a number of formal stock revaluations took place resulting in an increase in the reversal of previous decrease in valuation of housing properties.</a:t>
          </a:r>
        </a:p>
        <a:p>
          <a:pPr rtl="0"/>
          <a:endParaRPr lang="en-GB" sz="1100" b="0" i="0" baseline="0">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34</xdr:row>
      <xdr:rowOff>142875</xdr:rowOff>
    </xdr:from>
    <xdr:to>
      <xdr:col>8</xdr:col>
      <xdr:colOff>1038225</xdr:colOff>
      <xdr:row>53</xdr:row>
      <xdr:rowOff>0</xdr:rowOff>
    </xdr:to>
    <xdr:sp macro="" textlink="">
      <xdr:nvSpPr>
        <xdr:cNvPr id="2" name="Text Box 1">
          <a:extLst>
            <a:ext uri="{FF2B5EF4-FFF2-40B4-BE49-F238E27FC236}">
              <a16:creationId xmlns:a16="http://schemas.microsoft.com/office/drawing/2014/main" id="{FE685291-D491-4268-82E8-1D26EBD34076}"/>
            </a:ext>
          </a:extLst>
        </xdr:cNvPr>
        <xdr:cNvSpPr txBox="1">
          <a:spLocks noChangeArrowheads="1"/>
        </xdr:cNvSpPr>
      </xdr:nvSpPr>
      <xdr:spPr bwMode="auto">
        <a:xfrm>
          <a:off x="388620" y="5751195"/>
          <a:ext cx="10829925" cy="3042285"/>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kumimoji="0" lang="en-GB" sz="1000" b="0" i="0" u="sng"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Notes</a:t>
          </a:r>
        </a:p>
        <a:p>
          <a:pPr algn="l" rtl="0">
            <a:defRPr sz="1000"/>
          </a:pPr>
          <a:endParaRPr kumimoji="0" lang="en-GB" sz="10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1)  Turnover includes:</a:t>
          </a: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      a)  net letting income of £1,517.3m (2022 £1,445.0m), where net letting income is gross letting income (rent receivable plus service charges) less voids;</a:t>
          </a: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      b)  deferred income released of £193.0m (2022 £170.5m), and;</a:t>
          </a: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      c)  other activities income of £231.1m (2022 £261.5m) which includes development of sales to RSLs &amp; non-RSLs of £11.4m (2022 £33.1m).</a:t>
          </a:r>
        </a:p>
        <a:p>
          <a:pPr rtl="0"/>
          <a:endParaRPr lang="en-GB" sz="1000" b="0" i="0" baseline="0">
            <a:solidFill>
              <a:sysClr val="windowText" lastClr="000000"/>
            </a:solidFill>
            <a:effectLst/>
            <a:latin typeface="Arial" panose="020B0604020202020204" pitchFamily="34" charset="0"/>
            <a:ea typeface="+mn-ea"/>
            <a:cs typeface="Arial" panose="020B0604020202020204" pitchFamily="34" charset="0"/>
          </a:endParaRPr>
        </a:p>
        <a:p>
          <a:pPr rtl="0"/>
          <a:r>
            <a:rPr lang="en-GB" sz="1000" b="0" i="0" baseline="0">
              <a:solidFill>
                <a:sysClr val="windowText" lastClr="000000"/>
              </a:solidFill>
              <a:effectLst/>
              <a:latin typeface="Arial" panose="020B0604020202020204" pitchFamily="34" charset="0"/>
              <a:ea typeface="+mn-ea"/>
              <a:cs typeface="Arial" panose="020B0604020202020204" pitchFamily="34" charset="0"/>
            </a:rPr>
            <a:t>2)  Operating costs includes planned &amp; reactive maintenance of £425.8m (2022 £388.0m) of which £256.4m is reactive maintenance (2022 £225.4m), housing depreciation of £400.4m (2022 £383.1m) and management &amp; maintenance admin costs of £445.9m (2022 £415.9m).</a:t>
          </a: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3)  Exceptional items in the four year period 2019/20 - 2022/23 includes gains recognised on transfer of engagement from a number of RSLs.  In previous years, the exceptional items line was used to disclose the value of the movement in the net present value of the SHAPS past service deficit contributions.</a:t>
          </a:r>
          <a:endParaRPr lang="en-GB" sz="1000">
            <a:effectLst/>
            <a:latin typeface="Arial" panose="020B0604020202020204" pitchFamily="34" charset="0"/>
            <a:cs typeface="Arial" panose="020B0604020202020204" pitchFamily="34" charset="0"/>
          </a:endParaRP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4)   The format of the AFS return and the tables were adjusted in 2018/19 to be in line with the latest Housing SORP.  This meant that gain/(loss) on disposal of plant, property &amp; equipment is now recognised as part of operating surplus/(deficit).  The values for the years prior to 2018/19 have been adjusted to reflect this change and for ease of comparison.</a:t>
          </a:r>
        </a:p>
        <a:p>
          <a:pPr rtl="0"/>
          <a:endParaRPr lang="en-GB" sz="1000">
            <a:effectLst/>
            <a:latin typeface="Arial" panose="020B0604020202020204" pitchFamily="34" charset="0"/>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5) In 2018/19, SHAPS and SHIPS defined benefit scheme liabilities were accounted for as defined benefits pension schemes from 1 April 2018 onwards.  The initial recognition of the schemes were categorised within actuarial (loss)/gain in respect of pension schemes.</a:t>
          </a: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6) In 2020/21 and 2022/23, a number of formal stock revaluations took place resulting in an increase in the reversal of previous decrease in valuation of housing properties.</a:t>
          </a:r>
        </a:p>
        <a:p>
          <a:pPr rtl="0"/>
          <a:endParaRPr lang="en-GB" sz="1100" b="0" i="0" baseline="0">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35</xdr:row>
      <xdr:rowOff>142875</xdr:rowOff>
    </xdr:from>
    <xdr:to>
      <xdr:col>8</xdr:col>
      <xdr:colOff>1038225</xdr:colOff>
      <xdr:row>56</xdr:row>
      <xdr:rowOff>45720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96240" y="6246495"/>
          <a:ext cx="10845165" cy="34232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kumimoji="0" lang="en-GB" sz="1000" b="0" i="0" u="sng"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Notes</a:t>
          </a:r>
        </a:p>
        <a:p>
          <a:pPr algn="l" rtl="0">
            <a:defRPr sz="1000"/>
          </a:pPr>
          <a:endParaRPr kumimoji="0" lang="en-GB" sz="10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1)  Turnover includes:</a:t>
          </a:r>
        </a:p>
        <a:p>
          <a:pPr rtl="0"/>
          <a:r>
            <a:rPr lang="en-GB" sz="1000" b="0" i="0" baseline="0">
              <a:effectLst/>
              <a:latin typeface="Arial" panose="020B0604020202020204" pitchFamily="34" charset="0"/>
              <a:ea typeface="+mn-ea"/>
              <a:cs typeface="Arial" panose="020B0604020202020204" pitchFamily="34" charset="0"/>
            </a:rPr>
            <a:t>      a)  net letting income of £1,445.0m (2021 £1,405.4m), where net letting income is gross letting income (rent receivable plus service charges) less voids;</a:t>
          </a:r>
        </a:p>
        <a:p>
          <a:pPr rtl="0"/>
          <a:r>
            <a:rPr lang="en-GB" sz="1000" b="0" i="0" baseline="0">
              <a:effectLst/>
              <a:latin typeface="Arial" panose="020B0604020202020204" pitchFamily="34" charset="0"/>
              <a:ea typeface="+mn-ea"/>
              <a:cs typeface="Arial" panose="020B0604020202020204" pitchFamily="34" charset="0"/>
            </a:rPr>
            <a:t>      b)  deferred income released under the performance method of £170.5m (2021 £155.8m), and;</a:t>
          </a:r>
        </a:p>
        <a:p>
          <a:pPr rtl="0"/>
          <a:r>
            <a:rPr lang="en-GB" sz="1000" b="0" i="0" baseline="0">
              <a:effectLst/>
              <a:latin typeface="Arial" panose="020B0604020202020204" pitchFamily="34" charset="0"/>
              <a:ea typeface="+mn-ea"/>
              <a:cs typeface="Arial" panose="020B0604020202020204" pitchFamily="34" charset="0"/>
            </a:rPr>
            <a:t>      c)  other activities income of £261.5m (2021 £201.6m) which includes development of sales to RSLs &amp; non-RSLs of £33.1m (2021 £12.4m).</a:t>
          </a: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2)  Operating costs includes planned &amp; reactive maintenance of £388.0m (2021 £321.6m), housing depreciation of £383.1m (2021 £362.5m) and management &amp; maintenance admin costs of £415.9m (2021 £395.9m).</a:t>
          </a: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2)  Exceptional items in 2019/20, 2020/21 and 2021/22 includes gains recognised on transfer of engagement from a number of RSLs.  In previous years, the exceptional items line was used to disclose the value of the movement in the net present value of the SHAPS past service deficit contributions.</a:t>
          </a:r>
          <a:endParaRPr lang="en-GB" sz="1000">
            <a:effectLst/>
            <a:latin typeface="Arial" panose="020B0604020202020204" pitchFamily="34" charset="0"/>
            <a:cs typeface="Arial" panose="020B0604020202020204" pitchFamily="34" charset="0"/>
          </a:endParaRP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2)   The format of the AFS return and the tables were adjusted in 2018/19 to be in line with the latest Housing SORP.  This meant that gain/(loss) on disposal of plant, property &amp; equipment is now recognised as part of operating surplus/(deficit).  The values for the years prior to 2018/19 have been adjusted to reflect this change and for ease of comparison.</a:t>
          </a:r>
        </a:p>
        <a:p>
          <a:pPr rtl="0"/>
          <a:endParaRPr lang="en-GB" sz="1000">
            <a:effectLst/>
            <a:latin typeface="Arial" panose="020B0604020202020204" pitchFamily="34" charset="0"/>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3) In 2018/19, SHAPS and SHIPS defined benefit scheme liabilities were accounted for as defined benefits pension schemes from 1 April 2018 onwards.  The initial recognition of the schemes were categorised within actuarial (loss)/gain in respect of pension schemes.</a:t>
          </a: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4) In 2021/22, a number of RSLs who apply the performance method of grant accounting had a number of developments that came on-stream that had a lower valuation than the cost of development.</a:t>
          </a: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5) In 2020/21 a number of formal stock revaluations took place resulting in an increase in the reversal of previous decrease in valuation of housing properties.</a:t>
          </a:r>
        </a:p>
        <a:p>
          <a:pPr rtl="0"/>
          <a:endParaRPr lang="en-GB" sz="1100" b="0" i="0" baseline="0">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37</xdr:row>
      <xdr:rowOff>142875</xdr:rowOff>
    </xdr:from>
    <xdr:to>
      <xdr:col>8</xdr:col>
      <xdr:colOff>1038225</xdr:colOff>
      <xdr:row>55</xdr:row>
      <xdr:rowOff>7620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406400" y="6207125"/>
          <a:ext cx="11026775" cy="27222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kumimoji="0" lang="en-GB" sz="1000" b="0" i="0" u="sng"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Notes</a:t>
          </a:r>
        </a:p>
        <a:p>
          <a:pPr algn="l" rtl="0">
            <a:defRPr sz="1000"/>
          </a:pPr>
          <a:endParaRPr kumimoji="0" lang="en-GB" sz="10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1)   Exceptional items in 2019/20 and 2020/21 includes gains recognised on transfer of engagement from a number of RSLs.</a:t>
          </a:r>
        </a:p>
        <a:p>
          <a:pPr rtl="0"/>
          <a:endParaRPr lang="en-GB" sz="1000" b="0" i="0" baseline="0">
            <a:effectLst/>
            <a:latin typeface="Arial" panose="020B0604020202020204" pitchFamily="34" charset="0"/>
            <a:ea typeface="+mn-ea"/>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000" b="0" i="0" baseline="0">
              <a:effectLst/>
              <a:latin typeface="Arial" panose="020B0604020202020204" pitchFamily="34" charset="0"/>
              <a:ea typeface="+mn-ea"/>
              <a:cs typeface="Arial" panose="020B0604020202020204" pitchFamily="34" charset="0"/>
            </a:rPr>
            <a:t>In previous years, the exceptional items line was used to disclose the value of the movement in the net present value of the SHAPS past service deficit contributions.  The figure in 2016/17 reflects the impact of the 2015 triennial funding review.</a:t>
          </a:r>
          <a:endParaRPr lang="en-GB" sz="1000">
            <a:effectLst/>
            <a:latin typeface="Arial" panose="020B0604020202020204" pitchFamily="34" charset="0"/>
            <a:cs typeface="Arial" panose="020B0604020202020204" pitchFamily="34" charset="0"/>
          </a:endParaRP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2)   The format of the AFS return and the tables were adjusted in 2018/19 to be in line with the latest Housing SORP.  This meant that gain/(loss) on disposal of plant, property &amp; equipment is now recognised as part of operating surplus/(deficit).  The values for the years prior to 2018/19 have been adjusted to reflect this change and for ease of comparison.</a:t>
          </a:r>
        </a:p>
        <a:p>
          <a:pPr rtl="0"/>
          <a:endParaRPr lang="en-GB" sz="1000">
            <a:effectLst/>
            <a:latin typeface="Arial" panose="020B0604020202020204" pitchFamily="34" charset="0"/>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3) In 2018/19, SHAPS and SHIPS defined benefit scheme liabilities were accounted for as defined benefits pension schemes from 1 April 2018 onwards.  The initial recognition of the schemes were categorised within actuarial (loss)/gain in respect of pension schemes.</a:t>
          </a:r>
        </a:p>
        <a:p>
          <a:pPr rtl="0"/>
          <a:endParaRPr lang="en-GB" sz="1000" b="0" i="0" baseline="0">
            <a:effectLst/>
            <a:latin typeface="Arial" panose="020B0604020202020204" pitchFamily="34" charset="0"/>
            <a:ea typeface="+mn-ea"/>
            <a:cs typeface="Arial" panose="020B0604020202020204" pitchFamily="34" charset="0"/>
          </a:endParaRPr>
        </a:p>
        <a:p>
          <a:pPr rtl="0"/>
          <a:r>
            <a:rPr lang="en-GB" sz="1000" b="0" i="0" baseline="0">
              <a:effectLst/>
              <a:latin typeface="Arial" panose="020B0604020202020204" pitchFamily="34" charset="0"/>
              <a:ea typeface="+mn-ea"/>
              <a:cs typeface="Arial" panose="020B0604020202020204" pitchFamily="34" charset="0"/>
            </a:rPr>
            <a:t>4) In 2020/21 a number of formal stock revaluations took place resulting in an increase in the reversal of previous decrease in valuation of housing properties.</a:t>
          </a:r>
        </a:p>
        <a:p>
          <a:pPr rtl="0"/>
          <a:endParaRPr lang="en-GB" sz="1100" b="0" i="0" baseline="0">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D6612-A64B-4DE7-9A8A-A278A737F950}">
  <dimension ref="A1:L35"/>
  <sheetViews>
    <sheetView tabSelected="1" workbookViewId="0">
      <selection activeCell="C30" sqref="C30"/>
    </sheetView>
  </sheetViews>
  <sheetFormatPr defaultColWidth="9.44140625" defaultRowHeight="13.2" x14ac:dyDescent="0.25"/>
  <cols>
    <col min="1" max="1" width="5.5546875" style="2" customWidth="1"/>
    <col min="2" max="2" width="58.44140625" style="2" customWidth="1"/>
    <col min="3" max="3" width="15.5546875" style="2" customWidth="1"/>
    <col min="4" max="4" width="4.44140625" style="2" customWidth="1"/>
    <col min="5" max="6" width="15.5546875" style="2" customWidth="1"/>
    <col min="7" max="7" width="15.44140625" style="2" customWidth="1"/>
    <col min="8" max="8" width="17.5546875" style="2" customWidth="1"/>
    <col min="9" max="10" width="15.5546875" style="2" customWidth="1"/>
    <col min="11" max="11" width="13.44140625" style="2" bestFit="1" customWidth="1"/>
    <col min="12" max="12" width="20.44140625" style="2" customWidth="1"/>
    <col min="13" max="16384" width="9.44140625" style="2"/>
  </cols>
  <sheetData>
    <row r="1" spans="2:12" x14ac:dyDescent="0.25">
      <c r="B1" s="1" t="s">
        <v>0</v>
      </c>
      <c r="C1" s="24"/>
      <c r="D1" s="24"/>
      <c r="E1" s="24"/>
      <c r="F1" s="24"/>
      <c r="G1" s="24"/>
      <c r="H1" s="24"/>
      <c r="I1" s="24"/>
      <c r="J1" s="24"/>
      <c r="K1" s="24"/>
      <c r="L1" s="24"/>
    </row>
    <row r="2" spans="2:12" x14ac:dyDescent="0.25">
      <c r="B2" s="1"/>
      <c r="C2" s="24"/>
      <c r="D2" s="24"/>
      <c r="E2" s="24"/>
      <c r="F2" s="24"/>
      <c r="G2" s="22"/>
      <c r="H2" s="24"/>
      <c r="I2" s="24"/>
      <c r="J2" s="24"/>
      <c r="K2" s="24"/>
      <c r="L2" s="24"/>
    </row>
    <row r="3" spans="2:12" x14ac:dyDescent="0.25">
      <c r="B3" s="25"/>
      <c r="C3" s="25"/>
      <c r="D3" s="25"/>
      <c r="E3" s="25"/>
      <c r="F3" s="25"/>
      <c r="G3" s="25"/>
      <c r="H3" s="25"/>
      <c r="I3" s="24"/>
      <c r="J3" s="24"/>
      <c r="K3" s="24"/>
      <c r="L3" s="24"/>
    </row>
    <row r="4" spans="2:12" s="1" customFormat="1" x14ac:dyDescent="0.25">
      <c r="B4" s="11"/>
      <c r="C4" s="12" t="s">
        <v>33</v>
      </c>
      <c r="D4" s="12"/>
      <c r="E4" s="12" t="s">
        <v>32</v>
      </c>
      <c r="F4" s="12" t="s">
        <v>1</v>
      </c>
      <c r="G4" s="12" t="s">
        <v>2</v>
      </c>
      <c r="H4" s="12" t="s">
        <v>3</v>
      </c>
    </row>
    <row r="5" spans="2:12" s="1" customFormat="1" x14ac:dyDescent="0.25">
      <c r="B5" s="14"/>
      <c r="C5" s="15" t="s">
        <v>6</v>
      </c>
      <c r="D5" s="15"/>
      <c r="E5" s="15" t="s">
        <v>6</v>
      </c>
      <c r="F5" s="15" t="s">
        <v>6</v>
      </c>
      <c r="G5" s="15" t="s">
        <v>6</v>
      </c>
      <c r="H5" s="15" t="s">
        <v>6</v>
      </c>
    </row>
    <row r="6" spans="2:12" s="1" customFormat="1" ht="15" customHeight="1" x14ac:dyDescent="0.25">
      <c r="B6" s="3"/>
      <c r="C6" s="4"/>
      <c r="D6" s="4"/>
      <c r="E6" s="4"/>
      <c r="F6" s="4"/>
      <c r="G6" s="4"/>
      <c r="H6" s="4"/>
    </row>
    <row r="7" spans="2:12" ht="14.4" x14ac:dyDescent="0.3">
      <c r="B7" s="26" t="s">
        <v>7</v>
      </c>
      <c r="C7" s="23">
        <v>2309429.2000000002</v>
      </c>
      <c r="D7" s="23"/>
      <c r="E7" s="23">
        <v>2105068.9999999981</v>
      </c>
      <c r="F7" s="23">
        <v>1986378.3</v>
      </c>
      <c r="G7" s="23">
        <v>1904809.3999999997</v>
      </c>
      <c r="H7" s="23">
        <v>1804910.8</v>
      </c>
      <c r="I7" s="24"/>
      <c r="J7" s="24"/>
      <c r="K7" s="24"/>
      <c r="L7" s="21"/>
    </row>
    <row r="8" spans="2:12" ht="14.4" x14ac:dyDescent="0.3">
      <c r="B8" s="19"/>
      <c r="C8" s="23"/>
      <c r="D8" s="23"/>
      <c r="E8" s="23"/>
      <c r="F8" s="23"/>
      <c r="G8" s="23"/>
      <c r="H8" s="23"/>
      <c r="I8" s="24"/>
      <c r="J8" s="24"/>
      <c r="K8" s="24"/>
      <c r="L8" s="21"/>
    </row>
    <row r="9" spans="2:12" ht="14.4" x14ac:dyDescent="0.3">
      <c r="B9" s="19" t="s">
        <v>8</v>
      </c>
      <c r="C9" s="23">
        <v>-1838386</v>
      </c>
      <c r="D9" s="23"/>
      <c r="E9" s="23">
        <v>-1754280.8999999994</v>
      </c>
      <c r="F9" s="23">
        <v>-1638384.6</v>
      </c>
      <c r="G9" s="23">
        <v>-1550491.4</v>
      </c>
      <c r="H9" s="23">
        <v>-1421728.9</v>
      </c>
      <c r="I9" s="24"/>
      <c r="J9" s="24"/>
      <c r="K9" s="24"/>
      <c r="L9" s="21"/>
    </row>
    <row r="10" spans="2:12" ht="14.4" x14ac:dyDescent="0.3">
      <c r="B10" s="19" t="s">
        <v>9</v>
      </c>
      <c r="C10" s="27">
        <f>C7+C9</f>
        <v>471043.20000000019</v>
      </c>
      <c r="D10" s="27"/>
      <c r="E10" s="27">
        <f>E7+E9</f>
        <v>350788.0999999987</v>
      </c>
      <c r="F10" s="27">
        <f>F7+F9</f>
        <v>347993.69999999995</v>
      </c>
      <c r="G10" s="27">
        <v>354317.99999999977</v>
      </c>
      <c r="H10" s="27">
        <v>383181.90000000014</v>
      </c>
      <c r="I10" s="24"/>
      <c r="J10" s="24"/>
      <c r="K10" s="24"/>
      <c r="L10" s="21"/>
    </row>
    <row r="11" spans="2:12" ht="14.4" x14ac:dyDescent="0.3">
      <c r="B11" s="19" t="s">
        <v>10</v>
      </c>
      <c r="C11" s="27">
        <v>8600.6</v>
      </c>
      <c r="D11" s="23"/>
      <c r="E11" s="27">
        <v>8697.9</v>
      </c>
      <c r="F11" s="23">
        <v>8944.2999999999993</v>
      </c>
      <c r="G11" s="23">
        <v>6220.7000000000007</v>
      </c>
      <c r="H11" s="23">
        <v>2158.6999999999998</v>
      </c>
      <c r="I11" s="24"/>
      <c r="J11" s="24"/>
      <c r="K11" s="24"/>
      <c r="L11" s="21"/>
    </row>
    <row r="12" spans="2:12" ht="14.4" x14ac:dyDescent="0.3">
      <c r="B12" s="19" t="s">
        <v>11</v>
      </c>
      <c r="C12" s="27">
        <v>18528.099999999999</v>
      </c>
      <c r="D12" s="28"/>
      <c r="E12" s="27">
        <v>4963.4000000000005</v>
      </c>
      <c r="F12" s="27">
        <v>10702.300000000001</v>
      </c>
      <c r="G12" s="27">
        <v>20029.600000000002</v>
      </c>
      <c r="H12" s="23">
        <v>5156.3</v>
      </c>
      <c r="I12" s="24"/>
      <c r="J12" s="24"/>
      <c r="K12" s="24"/>
      <c r="L12" s="21"/>
    </row>
    <row r="13" spans="2:12" ht="6" customHeight="1" x14ac:dyDescent="0.3">
      <c r="B13" s="29"/>
      <c r="C13" s="30"/>
      <c r="D13" s="30"/>
      <c r="E13" s="30"/>
      <c r="F13" s="30"/>
      <c r="G13" s="30"/>
      <c r="H13" s="30"/>
      <c r="I13" s="24"/>
      <c r="J13" s="24"/>
      <c r="K13" s="24"/>
      <c r="L13" s="21"/>
    </row>
    <row r="14" spans="2:12" s="1" customFormat="1" ht="14.4" x14ac:dyDescent="0.3">
      <c r="B14" s="7" t="s">
        <v>12</v>
      </c>
      <c r="C14" s="8">
        <f>SUM(C10:C12)</f>
        <v>498171.90000000014</v>
      </c>
      <c r="D14" s="8"/>
      <c r="E14" s="8">
        <f>SUM(E10:E12)</f>
        <v>364449.39999999874</v>
      </c>
      <c r="F14" s="8">
        <f>SUM(F10:F12)</f>
        <v>367640.29999999993</v>
      </c>
      <c r="G14" s="8">
        <v>380568.29999999976</v>
      </c>
      <c r="H14" s="8">
        <v>390496.90000000014</v>
      </c>
      <c r="L14" s="21"/>
    </row>
    <row r="15" spans="2:12" ht="14.4" x14ac:dyDescent="0.3">
      <c r="B15" s="19" t="s">
        <v>13</v>
      </c>
      <c r="C15" s="23">
        <v>981.9</v>
      </c>
      <c r="D15" s="23"/>
      <c r="E15" s="23">
        <v>-19.000000000000007</v>
      </c>
      <c r="F15" s="23">
        <v>0</v>
      </c>
      <c r="G15" s="23">
        <v>32286.1</v>
      </c>
      <c r="H15" s="23">
        <v>310.3</v>
      </c>
      <c r="I15" s="24"/>
      <c r="J15" s="24"/>
      <c r="K15" s="24"/>
      <c r="L15" s="21"/>
    </row>
    <row r="16" spans="2:12" ht="14.4" x14ac:dyDescent="0.3">
      <c r="B16" s="19" t="s">
        <v>14</v>
      </c>
      <c r="C16" s="23">
        <v>24191.7</v>
      </c>
      <c r="D16" s="23"/>
      <c r="E16" s="23">
        <v>22987.100000000006</v>
      </c>
      <c r="F16" s="23">
        <v>14381.2</v>
      </c>
      <c r="G16" s="23">
        <v>6543.5999999999985</v>
      </c>
      <c r="H16" s="23">
        <v>9572.9</v>
      </c>
      <c r="I16" s="24"/>
      <c r="J16" s="24"/>
      <c r="K16" s="24"/>
      <c r="L16" s="21"/>
    </row>
    <row r="17" spans="1:12" ht="14.4" x14ac:dyDescent="0.3">
      <c r="A17" s="24"/>
      <c r="B17" s="19" t="s">
        <v>15</v>
      </c>
      <c r="C17" s="31">
        <v>-263032.7</v>
      </c>
      <c r="D17" s="31"/>
      <c r="E17" s="31">
        <v>-245031</v>
      </c>
      <c r="F17" s="31">
        <v>-201681.9</v>
      </c>
      <c r="G17" s="31">
        <v>-183691.00000000003</v>
      </c>
      <c r="H17" s="23">
        <v>-213950</v>
      </c>
      <c r="I17" s="24"/>
      <c r="J17" s="24"/>
      <c r="K17" s="24"/>
      <c r="L17" s="21"/>
    </row>
    <row r="18" spans="1:12" ht="14.4" x14ac:dyDescent="0.3">
      <c r="A18" s="24"/>
      <c r="B18" s="19" t="s">
        <v>16</v>
      </c>
      <c r="C18" s="31">
        <v>-2006.5</v>
      </c>
      <c r="D18" s="31"/>
      <c r="E18" s="31">
        <v>-4213.3</v>
      </c>
      <c r="F18" s="31">
        <v>-2399.8000000000011</v>
      </c>
      <c r="G18" s="31">
        <v>-976.9</v>
      </c>
      <c r="H18" s="23">
        <v>-1996.4</v>
      </c>
      <c r="I18" s="24"/>
      <c r="J18" s="24"/>
      <c r="K18" s="24"/>
      <c r="L18" s="21"/>
    </row>
    <row r="19" spans="1:12" ht="14.4" x14ac:dyDescent="0.3">
      <c r="A19" s="24"/>
      <c r="B19" s="19" t="s">
        <v>17</v>
      </c>
      <c r="C19" s="31">
        <v>303</v>
      </c>
      <c r="D19" s="31"/>
      <c r="E19" s="31">
        <v>301.79999999999995</v>
      </c>
      <c r="F19" s="31">
        <v>605</v>
      </c>
      <c r="G19" s="31">
        <v>572.1</v>
      </c>
      <c r="H19" s="23">
        <v>645.90000000000009</v>
      </c>
      <c r="I19" s="24"/>
      <c r="J19" s="24"/>
      <c r="K19" s="24"/>
      <c r="L19" s="21"/>
    </row>
    <row r="20" spans="1:12" ht="14.4" x14ac:dyDescent="0.3">
      <c r="A20" s="24"/>
      <c r="B20" s="19" t="s">
        <v>18</v>
      </c>
      <c r="C20" s="31">
        <v>2977.2</v>
      </c>
      <c r="D20" s="31"/>
      <c r="E20" s="31">
        <v>6009.3</v>
      </c>
      <c r="F20" s="31">
        <v>29443.3</v>
      </c>
      <c r="G20" s="31">
        <v>-2958.599999999999</v>
      </c>
      <c r="H20" s="23">
        <v>3432.5</v>
      </c>
      <c r="I20" s="24"/>
      <c r="J20" s="24"/>
      <c r="K20" s="24"/>
      <c r="L20" s="21"/>
    </row>
    <row r="21" spans="1:12" ht="14.4" x14ac:dyDescent="0.3">
      <c r="A21" s="24"/>
      <c r="B21" s="19" t="s">
        <v>19</v>
      </c>
      <c r="C21" s="31">
        <v>-44413.1</v>
      </c>
      <c r="D21" s="31"/>
      <c r="E21" s="31">
        <v>-9087.5</v>
      </c>
      <c r="F21" s="31">
        <v>-46129.599999999999</v>
      </c>
      <c r="G21" s="31">
        <v>-74614.5</v>
      </c>
      <c r="H21" s="23">
        <v>-215.8</v>
      </c>
      <c r="I21" s="24"/>
      <c r="J21" s="24"/>
      <c r="K21" s="24"/>
      <c r="L21" s="21"/>
    </row>
    <row r="22" spans="1:12" ht="14.4" x14ac:dyDescent="0.3">
      <c r="A22" s="24"/>
      <c r="B22" s="19" t="s">
        <v>20</v>
      </c>
      <c r="C22" s="31">
        <v>87321.3</v>
      </c>
      <c r="D22" s="31"/>
      <c r="E22" s="31">
        <v>245552.5</v>
      </c>
      <c r="F22" s="31">
        <v>100430.9</v>
      </c>
      <c r="G22" s="31">
        <v>2161.6999999999998</v>
      </c>
      <c r="H22" s="23">
        <v>121567.7</v>
      </c>
      <c r="I22" s="24"/>
      <c r="J22" s="24"/>
      <c r="K22" s="24"/>
      <c r="L22" s="21"/>
    </row>
    <row r="23" spans="1:12" ht="6" customHeight="1" x14ac:dyDescent="0.3">
      <c r="A23" s="32"/>
      <c r="B23" s="33"/>
      <c r="C23" s="30"/>
      <c r="D23" s="30"/>
      <c r="E23" s="30"/>
      <c r="F23" s="30"/>
      <c r="G23" s="30"/>
      <c r="H23" s="30"/>
      <c r="I23" s="24"/>
      <c r="J23" s="24"/>
      <c r="K23" s="24"/>
      <c r="L23" s="21"/>
    </row>
    <row r="24" spans="1:12" ht="14.4" x14ac:dyDescent="0.3">
      <c r="A24" s="24"/>
      <c r="B24" s="19" t="s">
        <v>21</v>
      </c>
      <c r="C24" s="27">
        <f>SUM(C14:C22)</f>
        <v>304494.70000000019</v>
      </c>
      <c r="D24" s="27"/>
      <c r="E24" s="27">
        <f>SUM(E14:E22)</f>
        <v>380949.29999999871</v>
      </c>
      <c r="F24" s="27">
        <f>SUM(F14:F22)</f>
        <v>262289.39999999991</v>
      </c>
      <c r="G24" s="27">
        <v>159890.7999999997</v>
      </c>
      <c r="H24" s="27">
        <v>309864.00000000017</v>
      </c>
      <c r="I24" s="24"/>
      <c r="J24" s="24"/>
      <c r="K24" s="24"/>
      <c r="L24" s="21"/>
    </row>
    <row r="25" spans="1:12" ht="14.4" x14ac:dyDescent="0.3">
      <c r="A25" s="24"/>
      <c r="B25" s="19" t="s">
        <v>22</v>
      </c>
      <c r="C25" s="23">
        <v>-94.5</v>
      </c>
      <c r="D25" s="23"/>
      <c r="E25" s="23">
        <v>-132.79999999999998</v>
      </c>
      <c r="F25" s="23">
        <v>-54.7</v>
      </c>
      <c r="G25" s="23">
        <v>-30.900000000000002</v>
      </c>
      <c r="H25" s="23">
        <v>-44</v>
      </c>
      <c r="I25" s="24"/>
      <c r="J25" s="24"/>
      <c r="K25" s="24"/>
      <c r="L25" s="21"/>
    </row>
    <row r="26" spans="1:12" ht="6" customHeight="1" x14ac:dyDescent="0.3">
      <c r="A26" s="24"/>
      <c r="B26" s="19"/>
      <c r="C26" s="23"/>
      <c r="D26" s="23"/>
      <c r="E26" s="23"/>
      <c r="F26" s="23"/>
      <c r="G26" s="23"/>
      <c r="H26" s="23"/>
      <c r="I26" s="24"/>
      <c r="J26" s="24"/>
      <c r="K26" s="24"/>
      <c r="L26" s="21"/>
    </row>
    <row r="27" spans="1:12" ht="12.75" customHeight="1" x14ac:dyDescent="0.25">
      <c r="A27" s="24"/>
      <c r="B27" s="19" t="s">
        <v>23</v>
      </c>
      <c r="C27" s="23">
        <f>SUM(C24:C25)</f>
        <v>304400.20000000019</v>
      </c>
      <c r="D27" s="23"/>
      <c r="E27" s="23">
        <f>SUM(E24:E25)</f>
        <v>380816.49999999872</v>
      </c>
      <c r="F27" s="23">
        <f>SUM(F24:F25)</f>
        <v>262234.6999999999</v>
      </c>
      <c r="G27" s="23">
        <v>159859.8999999997</v>
      </c>
      <c r="H27" s="23">
        <v>309820.00000000017</v>
      </c>
      <c r="I27" s="24"/>
      <c r="J27" s="24"/>
      <c r="K27" s="24"/>
      <c r="L27" s="24"/>
    </row>
    <row r="28" spans="1:12" ht="12.75" customHeight="1" x14ac:dyDescent="0.25">
      <c r="A28" s="24"/>
      <c r="B28" s="19" t="s">
        <v>24</v>
      </c>
      <c r="C28" s="31">
        <v>9218.6</v>
      </c>
      <c r="D28" s="31"/>
      <c r="E28" s="31">
        <v>-57848.7</v>
      </c>
      <c r="F28" s="31">
        <v>-56566.1</v>
      </c>
      <c r="G28" s="31">
        <v>179109.40000000002</v>
      </c>
      <c r="H28" s="23">
        <v>-144847.5</v>
      </c>
      <c r="I28" s="24"/>
      <c r="J28" s="24"/>
      <c r="K28" s="24"/>
      <c r="L28" s="24"/>
    </row>
    <row r="29" spans="1:12" ht="12.75" customHeight="1" x14ac:dyDescent="0.25">
      <c r="A29" s="24"/>
      <c r="B29" s="19" t="s">
        <v>25</v>
      </c>
      <c r="C29" s="31">
        <v>-4588</v>
      </c>
      <c r="D29" s="31"/>
      <c r="E29" s="31">
        <v>-2.5</v>
      </c>
      <c r="F29" s="31">
        <v>0</v>
      </c>
      <c r="G29" s="31">
        <v>374</v>
      </c>
      <c r="H29" s="23">
        <v>76</v>
      </c>
      <c r="I29" s="24"/>
      <c r="J29" s="24"/>
      <c r="K29" s="24"/>
      <c r="L29" s="24"/>
    </row>
    <row r="30" spans="1:12" ht="6" customHeight="1" x14ac:dyDescent="0.25">
      <c r="A30" s="24"/>
      <c r="B30" s="19"/>
      <c r="C30" s="23"/>
      <c r="D30" s="23"/>
      <c r="E30" s="23"/>
      <c r="F30" s="23"/>
      <c r="G30" s="23"/>
      <c r="H30" s="23"/>
      <c r="I30" s="24"/>
      <c r="J30" s="24"/>
      <c r="K30" s="24"/>
      <c r="L30" s="24"/>
    </row>
    <row r="31" spans="1:12" s="1" customFormat="1" ht="13.8" thickBot="1" x14ac:dyDescent="0.3">
      <c r="B31" s="9" t="s">
        <v>26</v>
      </c>
      <c r="C31" s="10">
        <f>SUM(C27:C29)</f>
        <v>309030.80000000016</v>
      </c>
      <c r="D31" s="10"/>
      <c r="E31" s="10">
        <f>SUM(E27:E29)</f>
        <v>322965.29999999871</v>
      </c>
      <c r="F31" s="10">
        <f>SUM(F27:F29)</f>
        <v>205668.59999999989</v>
      </c>
      <c r="G31" s="10">
        <v>339343.2999999997</v>
      </c>
      <c r="H31" s="10">
        <v>165048.50000000017</v>
      </c>
    </row>
    <row r="32" spans="1:12" s="1" customFormat="1" ht="13.8" thickTop="1" x14ac:dyDescent="0.25">
      <c r="C32" s="18"/>
      <c r="D32" s="18"/>
      <c r="E32" s="18"/>
      <c r="F32" s="18"/>
      <c r="G32" s="18"/>
      <c r="H32" s="18"/>
    </row>
    <row r="33" spans="2:8" x14ac:dyDescent="0.25">
      <c r="B33" s="24"/>
      <c r="C33" s="24"/>
      <c r="D33" s="24"/>
      <c r="E33" s="24"/>
      <c r="F33" s="24"/>
      <c r="G33" s="24"/>
      <c r="H33" s="24"/>
    </row>
    <row r="34" spans="2:8" x14ac:dyDescent="0.25">
      <c r="B34" s="1" t="s">
        <v>27</v>
      </c>
      <c r="C34" s="24"/>
      <c r="D34" s="24"/>
      <c r="E34" s="24"/>
      <c r="F34" s="24"/>
      <c r="G34" s="24"/>
      <c r="H34" s="24"/>
    </row>
    <row r="35" spans="2:8" x14ac:dyDescent="0.25">
      <c r="B35" s="24"/>
      <c r="C35" s="24"/>
      <c r="D35" s="24"/>
      <c r="E35" s="24"/>
      <c r="F35" s="24"/>
      <c r="G35" s="24"/>
      <c r="H35" s="2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A7AC3-85B2-4449-9C53-7AF85885B608}">
  <dimension ref="A1:L35"/>
  <sheetViews>
    <sheetView workbookViewId="0">
      <selection sqref="A1:XFD1048576"/>
    </sheetView>
  </sheetViews>
  <sheetFormatPr defaultColWidth="9.44140625" defaultRowHeight="13.2" x14ac:dyDescent="0.25"/>
  <cols>
    <col min="1" max="1" width="5.5546875" style="2" customWidth="1"/>
    <col min="2" max="2" width="58.44140625" style="2" customWidth="1"/>
    <col min="3" max="3" width="15.5546875" style="2" customWidth="1"/>
    <col min="4" max="4" width="4.44140625" style="2" customWidth="1"/>
    <col min="5" max="6" width="15.5546875" style="2" customWidth="1"/>
    <col min="7" max="7" width="15.44140625" style="2" customWidth="1"/>
    <col min="8" max="8" width="17.5546875" style="2" customWidth="1"/>
    <col min="9" max="10" width="15.5546875" style="2" customWidth="1"/>
    <col min="11" max="11" width="13.44140625" style="2" bestFit="1" customWidth="1"/>
    <col min="12" max="12" width="20.44140625" style="2" customWidth="1"/>
    <col min="13" max="16384" width="9.44140625" style="2"/>
  </cols>
  <sheetData>
    <row r="1" spans="2:12" x14ac:dyDescent="0.25">
      <c r="B1" s="1" t="s">
        <v>0</v>
      </c>
      <c r="C1" s="24"/>
      <c r="D1" s="24"/>
      <c r="E1" s="24"/>
      <c r="F1" s="24"/>
      <c r="G1" s="24"/>
      <c r="H1" s="24"/>
      <c r="I1" s="24"/>
      <c r="J1" s="24"/>
      <c r="K1" s="24"/>
      <c r="L1" s="24"/>
    </row>
    <row r="2" spans="2:12" x14ac:dyDescent="0.25">
      <c r="B2" s="1"/>
      <c r="C2" s="24"/>
      <c r="D2" s="24"/>
      <c r="E2" s="24"/>
      <c r="F2" s="24"/>
      <c r="G2" s="22"/>
      <c r="H2" s="24"/>
      <c r="I2" s="24"/>
      <c r="J2" s="24"/>
      <c r="K2" s="24"/>
      <c r="L2" s="24"/>
    </row>
    <row r="3" spans="2:12" x14ac:dyDescent="0.25">
      <c r="B3" s="25"/>
      <c r="C3" s="25"/>
      <c r="D3" s="25"/>
      <c r="E3" s="25"/>
      <c r="F3" s="25"/>
      <c r="G3" s="25"/>
      <c r="H3" s="25"/>
      <c r="I3" s="24"/>
      <c r="J3" s="24"/>
      <c r="K3" s="24"/>
      <c r="L3" s="24"/>
    </row>
    <row r="4" spans="2:12" s="1" customFormat="1" x14ac:dyDescent="0.25">
      <c r="B4" s="11"/>
      <c r="C4" s="12" t="s">
        <v>32</v>
      </c>
      <c r="D4" s="12"/>
      <c r="E4" s="12" t="s">
        <v>1</v>
      </c>
      <c r="F4" s="12" t="s">
        <v>2</v>
      </c>
      <c r="G4" s="12" t="s">
        <v>3</v>
      </c>
      <c r="H4" s="13" t="s">
        <v>4</v>
      </c>
    </row>
    <row r="5" spans="2:12" s="1" customFormat="1" x14ac:dyDescent="0.25">
      <c r="B5" s="14"/>
      <c r="C5" s="15" t="s">
        <v>6</v>
      </c>
      <c r="D5" s="15"/>
      <c r="E5" s="15" t="s">
        <v>6</v>
      </c>
      <c r="F5" s="15" t="s">
        <v>6</v>
      </c>
      <c r="G5" s="15" t="s">
        <v>6</v>
      </c>
      <c r="H5" s="16" t="s">
        <v>6</v>
      </c>
    </row>
    <row r="6" spans="2:12" s="1" customFormat="1" ht="15" customHeight="1" x14ac:dyDescent="0.25">
      <c r="B6" s="3"/>
      <c r="C6" s="4"/>
      <c r="D6" s="4"/>
      <c r="E6" s="4"/>
      <c r="F6" s="4"/>
      <c r="G6" s="4"/>
      <c r="H6" s="5"/>
    </row>
    <row r="7" spans="2:12" ht="14.4" x14ac:dyDescent="0.3">
      <c r="B7" s="26" t="s">
        <v>7</v>
      </c>
      <c r="C7" s="23">
        <v>2105068.9999999981</v>
      </c>
      <c r="D7" s="23"/>
      <c r="E7" s="23">
        <v>1986378.3</v>
      </c>
      <c r="F7" s="23">
        <v>1904809.3999999997</v>
      </c>
      <c r="G7" s="23">
        <v>1804910.8</v>
      </c>
      <c r="H7" s="23">
        <v>1793282.9</v>
      </c>
      <c r="I7" s="24"/>
      <c r="J7" s="24"/>
      <c r="K7" s="24"/>
      <c r="L7" s="21"/>
    </row>
    <row r="8" spans="2:12" ht="14.4" x14ac:dyDescent="0.3">
      <c r="B8" s="19"/>
      <c r="C8" s="23"/>
      <c r="D8" s="23"/>
      <c r="E8" s="23"/>
      <c r="F8" s="23"/>
      <c r="G8" s="23"/>
      <c r="H8" s="23"/>
      <c r="I8" s="24"/>
      <c r="J8" s="24"/>
      <c r="K8" s="24"/>
      <c r="L8" s="21"/>
    </row>
    <row r="9" spans="2:12" ht="14.4" x14ac:dyDescent="0.3">
      <c r="B9" s="19" t="s">
        <v>8</v>
      </c>
      <c r="C9" s="23">
        <v>-1754280.8999999994</v>
      </c>
      <c r="D9" s="23"/>
      <c r="E9" s="23">
        <v>-1638384.6</v>
      </c>
      <c r="F9" s="23">
        <v>-1550491.4</v>
      </c>
      <c r="G9" s="23">
        <v>-1421728.9</v>
      </c>
      <c r="H9" s="23">
        <v>-1429495.4</v>
      </c>
      <c r="I9" s="24"/>
      <c r="J9" s="24"/>
      <c r="K9" s="24"/>
      <c r="L9" s="21"/>
    </row>
    <row r="10" spans="2:12" ht="14.4" x14ac:dyDescent="0.3">
      <c r="B10" s="19" t="s">
        <v>9</v>
      </c>
      <c r="C10" s="27">
        <f>C7+C9</f>
        <v>350788.0999999987</v>
      </c>
      <c r="D10" s="27"/>
      <c r="E10" s="27">
        <f>E7+E9</f>
        <v>347993.69999999995</v>
      </c>
      <c r="F10" s="27">
        <v>354317.99999999977</v>
      </c>
      <c r="G10" s="27">
        <v>383181.90000000014</v>
      </c>
      <c r="H10" s="27">
        <v>363787.5</v>
      </c>
      <c r="I10" s="24"/>
      <c r="J10" s="24"/>
      <c r="K10" s="24"/>
      <c r="L10" s="21"/>
    </row>
    <row r="11" spans="2:12" ht="14.4" x14ac:dyDescent="0.3">
      <c r="B11" s="19" t="s">
        <v>10</v>
      </c>
      <c r="C11" s="27">
        <v>8697.9</v>
      </c>
      <c r="D11" s="23"/>
      <c r="E11" s="23">
        <v>8944.2999999999993</v>
      </c>
      <c r="F11" s="23">
        <v>6220.7000000000007</v>
      </c>
      <c r="G11" s="23">
        <v>2158.6999999999998</v>
      </c>
      <c r="H11" s="23">
        <v>1710.4</v>
      </c>
      <c r="I11" s="24"/>
      <c r="J11" s="24"/>
      <c r="K11" s="24"/>
      <c r="L11" s="21"/>
    </row>
    <row r="12" spans="2:12" ht="14.4" x14ac:dyDescent="0.3">
      <c r="B12" s="19" t="s">
        <v>11</v>
      </c>
      <c r="C12" s="27">
        <v>4963.4000000000005</v>
      </c>
      <c r="D12" s="28"/>
      <c r="E12" s="27">
        <v>10702.300000000001</v>
      </c>
      <c r="F12" s="27">
        <v>20029.600000000002</v>
      </c>
      <c r="G12" s="23">
        <v>5156.3</v>
      </c>
      <c r="H12" s="23">
        <v>26970.3</v>
      </c>
      <c r="I12" s="24"/>
      <c r="J12" s="24"/>
      <c r="K12" s="24"/>
      <c r="L12" s="21"/>
    </row>
    <row r="13" spans="2:12" ht="6" customHeight="1" x14ac:dyDescent="0.3">
      <c r="B13" s="29"/>
      <c r="C13" s="30"/>
      <c r="D13" s="30"/>
      <c r="E13" s="30"/>
      <c r="F13" s="30"/>
      <c r="G13" s="30"/>
      <c r="H13" s="30"/>
      <c r="I13" s="24"/>
      <c r="J13" s="24"/>
      <c r="K13" s="24"/>
      <c r="L13" s="21"/>
    </row>
    <row r="14" spans="2:12" s="1" customFormat="1" ht="14.4" x14ac:dyDescent="0.3">
      <c r="B14" s="7" t="s">
        <v>12</v>
      </c>
      <c r="C14" s="8">
        <f>SUM(C10:C12)</f>
        <v>364449.39999999874</v>
      </c>
      <c r="D14" s="8"/>
      <c r="E14" s="8">
        <f>SUM(E10:E12)</f>
        <v>367640.29999999993</v>
      </c>
      <c r="F14" s="8">
        <v>380568.29999999976</v>
      </c>
      <c r="G14" s="8">
        <v>390496.90000000014</v>
      </c>
      <c r="H14" s="8">
        <v>392468.2</v>
      </c>
      <c r="L14" s="21"/>
    </row>
    <row r="15" spans="2:12" ht="14.4" x14ac:dyDescent="0.3">
      <c r="B15" s="19" t="s">
        <v>13</v>
      </c>
      <c r="C15" s="23">
        <v>-19.000000000000007</v>
      </c>
      <c r="D15" s="23"/>
      <c r="E15" s="23">
        <v>0</v>
      </c>
      <c r="F15" s="23">
        <v>32286.1</v>
      </c>
      <c r="G15" s="23">
        <v>310.3</v>
      </c>
      <c r="H15" s="23">
        <v>525.9</v>
      </c>
      <c r="I15" s="24"/>
      <c r="J15" s="24"/>
      <c r="K15" s="24"/>
      <c r="L15" s="21"/>
    </row>
    <row r="16" spans="2:12" ht="14.4" x14ac:dyDescent="0.3">
      <c r="B16" s="19" t="s">
        <v>14</v>
      </c>
      <c r="C16" s="23">
        <v>22987.100000000006</v>
      </c>
      <c r="D16" s="23"/>
      <c r="E16" s="23">
        <v>14381.2</v>
      </c>
      <c r="F16" s="23">
        <v>6543.5999999999985</v>
      </c>
      <c r="G16" s="23">
        <v>9572.9</v>
      </c>
      <c r="H16" s="23">
        <v>10089.700000000001</v>
      </c>
      <c r="I16" s="24"/>
      <c r="J16" s="24"/>
      <c r="K16" s="24"/>
      <c r="L16" s="21"/>
    </row>
    <row r="17" spans="1:12" ht="14.4" x14ac:dyDescent="0.3">
      <c r="A17" s="24"/>
      <c r="B17" s="19" t="s">
        <v>15</v>
      </c>
      <c r="C17" s="31">
        <v>-245031</v>
      </c>
      <c r="D17" s="31"/>
      <c r="E17" s="31">
        <v>-201681.9</v>
      </c>
      <c r="F17" s="31">
        <v>-183691.00000000003</v>
      </c>
      <c r="G17" s="23">
        <v>-213950</v>
      </c>
      <c r="H17" s="23">
        <v>-194493.5</v>
      </c>
      <c r="I17" s="24"/>
      <c r="J17" s="24"/>
      <c r="K17" s="24"/>
      <c r="L17" s="21"/>
    </row>
    <row r="18" spans="1:12" ht="14.4" x14ac:dyDescent="0.3">
      <c r="A18" s="24"/>
      <c r="B18" s="19" t="s">
        <v>16</v>
      </c>
      <c r="C18" s="31">
        <v>-4213.3</v>
      </c>
      <c r="D18" s="31"/>
      <c r="E18" s="31">
        <v>-2399.8000000000011</v>
      </c>
      <c r="F18" s="31">
        <v>-976.9</v>
      </c>
      <c r="G18" s="23">
        <v>-1996.4</v>
      </c>
      <c r="H18" s="23">
        <v>-3409.8</v>
      </c>
      <c r="I18" s="24"/>
      <c r="J18" s="24"/>
      <c r="K18" s="24"/>
      <c r="L18" s="21"/>
    </row>
    <row r="19" spans="1:12" ht="14.4" x14ac:dyDescent="0.3">
      <c r="A19" s="24"/>
      <c r="B19" s="19" t="s">
        <v>17</v>
      </c>
      <c r="C19" s="31">
        <v>301.79999999999995</v>
      </c>
      <c r="D19" s="31"/>
      <c r="E19" s="31">
        <v>605</v>
      </c>
      <c r="F19" s="31">
        <v>572.1</v>
      </c>
      <c r="G19" s="23">
        <v>645.90000000000009</v>
      </c>
      <c r="H19" s="23">
        <v>637.5</v>
      </c>
      <c r="I19" s="24"/>
      <c r="J19" s="24"/>
      <c r="K19" s="24"/>
      <c r="L19" s="21"/>
    </row>
    <row r="20" spans="1:12" ht="14.4" x14ac:dyDescent="0.3">
      <c r="A20" s="24"/>
      <c r="B20" s="19" t="s">
        <v>18</v>
      </c>
      <c r="C20" s="31">
        <v>6009.3</v>
      </c>
      <c r="D20" s="31"/>
      <c r="E20" s="31">
        <v>29443.3</v>
      </c>
      <c r="F20" s="31">
        <v>-2958.599999999999</v>
      </c>
      <c r="G20" s="23">
        <v>3432.5</v>
      </c>
      <c r="H20" s="23">
        <v>-1632.9</v>
      </c>
      <c r="I20" s="24"/>
      <c r="J20" s="24"/>
      <c r="K20" s="24"/>
      <c r="L20" s="21"/>
    </row>
    <row r="21" spans="1:12" ht="14.4" x14ac:dyDescent="0.3">
      <c r="A21" s="24"/>
      <c r="B21" s="19" t="s">
        <v>19</v>
      </c>
      <c r="C21" s="31">
        <v>-9087.5</v>
      </c>
      <c r="D21" s="31"/>
      <c r="E21" s="31">
        <v>-46129.599999999999</v>
      </c>
      <c r="F21" s="31">
        <v>-74614.5</v>
      </c>
      <c r="G21" s="23">
        <v>-215.8</v>
      </c>
      <c r="H21" s="23">
        <v>-15798.5</v>
      </c>
      <c r="I21" s="24"/>
      <c r="J21" s="24"/>
      <c r="K21" s="24"/>
      <c r="L21" s="21"/>
    </row>
    <row r="22" spans="1:12" ht="14.4" x14ac:dyDescent="0.3">
      <c r="A22" s="24"/>
      <c r="B22" s="19" t="s">
        <v>20</v>
      </c>
      <c r="C22" s="31">
        <v>245552.5</v>
      </c>
      <c r="D22" s="31"/>
      <c r="E22" s="31">
        <v>100430.9</v>
      </c>
      <c r="F22" s="31">
        <v>2161.6999999999998</v>
      </c>
      <c r="G22" s="23">
        <v>121567.7</v>
      </c>
      <c r="H22" s="23">
        <v>62729.4</v>
      </c>
      <c r="I22" s="24"/>
      <c r="J22" s="24"/>
      <c r="K22" s="24"/>
      <c r="L22" s="21"/>
    </row>
    <row r="23" spans="1:12" ht="6" customHeight="1" x14ac:dyDescent="0.3">
      <c r="A23" s="32"/>
      <c r="B23" s="33"/>
      <c r="C23" s="30"/>
      <c r="D23" s="30"/>
      <c r="E23" s="30"/>
      <c r="F23" s="30"/>
      <c r="G23" s="30"/>
      <c r="H23" s="30"/>
      <c r="I23" s="24"/>
      <c r="J23" s="24"/>
      <c r="K23" s="24"/>
      <c r="L23" s="21"/>
    </row>
    <row r="24" spans="1:12" ht="14.4" x14ac:dyDescent="0.3">
      <c r="A24" s="24"/>
      <c r="B24" s="19" t="s">
        <v>21</v>
      </c>
      <c r="C24" s="27">
        <f>SUM(C14:C22)</f>
        <v>380949.29999999871</v>
      </c>
      <c r="D24" s="27"/>
      <c r="E24" s="27">
        <f>SUM(E14:E22)</f>
        <v>262289.39999999991</v>
      </c>
      <c r="F24" s="27">
        <v>159890.7999999997</v>
      </c>
      <c r="G24" s="27">
        <v>309864.00000000017</v>
      </c>
      <c r="H24" s="27">
        <v>251116.00000000006</v>
      </c>
      <c r="I24" s="24"/>
      <c r="J24" s="24"/>
      <c r="K24" s="24"/>
      <c r="L24" s="21"/>
    </row>
    <row r="25" spans="1:12" ht="14.4" x14ac:dyDescent="0.3">
      <c r="A25" s="24"/>
      <c r="B25" s="19" t="s">
        <v>22</v>
      </c>
      <c r="C25" s="23">
        <v>-132.79999999999998</v>
      </c>
      <c r="D25" s="23"/>
      <c r="E25" s="23">
        <v>-54.7</v>
      </c>
      <c r="F25" s="23">
        <v>-30.900000000000002</v>
      </c>
      <c r="G25" s="23">
        <v>-44</v>
      </c>
      <c r="H25" s="23">
        <v>-36.299999999999997</v>
      </c>
      <c r="I25" s="24"/>
      <c r="J25" s="24"/>
      <c r="K25" s="24"/>
      <c r="L25" s="21"/>
    </row>
    <row r="26" spans="1:12" ht="6" customHeight="1" x14ac:dyDescent="0.3">
      <c r="A26" s="24"/>
      <c r="B26" s="19"/>
      <c r="C26" s="23"/>
      <c r="D26" s="23"/>
      <c r="E26" s="23"/>
      <c r="F26" s="23"/>
      <c r="G26" s="23"/>
      <c r="H26" s="23"/>
      <c r="I26" s="24"/>
      <c r="J26" s="24"/>
      <c r="K26" s="24"/>
      <c r="L26" s="21"/>
    </row>
    <row r="27" spans="1:12" ht="12.75" customHeight="1" x14ac:dyDescent="0.25">
      <c r="A27" s="24"/>
      <c r="B27" s="19" t="s">
        <v>23</v>
      </c>
      <c r="C27" s="23">
        <f>SUM(C24:C25)</f>
        <v>380816.49999999872</v>
      </c>
      <c r="D27" s="23"/>
      <c r="E27" s="23">
        <f>SUM(E24:E25)</f>
        <v>262234.6999999999</v>
      </c>
      <c r="F27" s="23">
        <v>159859.8999999997</v>
      </c>
      <c r="G27" s="23">
        <v>309820.00000000017</v>
      </c>
      <c r="H27" s="23">
        <v>251079.70000000007</v>
      </c>
      <c r="I27" s="24"/>
      <c r="J27" s="24"/>
      <c r="K27" s="24"/>
      <c r="L27" s="24"/>
    </row>
    <row r="28" spans="1:12" ht="12.75" customHeight="1" x14ac:dyDescent="0.25">
      <c r="A28" s="24"/>
      <c r="B28" s="19" t="s">
        <v>24</v>
      </c>
      <c r="C28" s="31">
        <v>-57848.7</v>
      </c>
      <c r="D28" s="31"/>
      <c r="E28" s="31">
        <v>-56566.1</v>
      </c>
      <c r="F28" s="31">
        <v>179109.40000000002</v>
      </c>
      <c r="G28" s="23">
        <v>-144847.5</v>
      </c>
      <c r="H28" s="23">
        <v>156020.70000000001</v>
      </c>
      <c r="I28" s="24"/>
      <c r="J28" s="24"/>
      <c r="K28" s="24"/>
      <c r="L28" s="24"/>
    </row>
    <row r="29" spans="1:12" ht="12.75" customHeight="1" x14ac:dyDescent="0.25">
      <c r="A29" s="24"/>
      <c r="B29" s="19" t="s">
        <v>25</v>
      </c>
      <c r="C29" s="31">
        <v>-2.5</v>
      </c>
      <c r="D29" s="31"/>
      <c r="E29" s="31">
        <v>0</v>
      </c>
      <c r="F29" s="31">
        <v>374</v>
      </c>
      <c r="G29" s="23">
        <v>76</v>
      </c>
      <c r="H29" s="23">
        <v>-835.6</v>
      </c>
      <c r="I29" s="24"/>
      <c r="J29" s="24"/>
      <c r="K29" s="24"/>
      <c r="L29" s="24"/>
    </row>
    <row r="30" spans="1:12" ht="6" customHeight="1" x14ac:dyDescent="0.25">
      <c r="A30" s="24"/>
      <c r="B30" s="19"/>
      <c r="C30" s="23"/>
      <c r="D30" s="23"/>
      <c r="E30" s="23"/>
      <c r="F30" s="23"/>
      <c r="G30" s="23"/>
      <c r="H30" s="23"/>
      <c r="I30" s="24"/>
      <c r="J30" s="24"/>
      <c r="K30" s="24"/>
      <c r="L30" s="24"/>
    </row>
    <row r="31" spans="1:12" s="1" customFormat="1" ht="13.8" thickBot="1" x14ac:dyDescent="0.3">
      <c r="B31" s="9" t="s">
        <v>26</v>
      </c>
      <c r="C31" s="10">
        <f>SUM(C27:C29)</f>
        <v>322965.29999999871</v>
      </c>
      <c r="D31" s="10"/>
      <c r="E31" s="10">
        <f>SUM(E27:E29)</f>
        <v>205668.59999999989</v>
      </c>
      <c r="F31" s="10">
        <v>339343.2999999997</v>
      </c>
      <c r="G31" s="10">
        <v>165048.50000000017</v>
      </c>
      <c r="H31" s="10">
        <v>406264.8000000001</v>
      </c>
    </row>
    <row r="32" spans="1:12" s="1" customFormat="1" ht="13.8" thickTop="1" x14ac:dyDescent="0.25">
      <c r="C32" s="18"/>
      <c r="D32" s="18"/>
      <c r="E32" s="18"/>
      <c r="F32" s="18"/>
      <c r="G32" s="18"/>
      <c r="H32" s="18"/>
    </row>
    <row r="33" spans="2:8" x14ac:dyDescent="0.25">
      <c r="B33" s="24"/>
      <c r="C33" s="24"/>
      <c r="D33" s="24"/>
      <c r="E33" s="24"/>
      <c r="F33" s="24"/>
      <c r="G33" s="24"/>
      <c r="H33" s="24"/>
    </row>
    <row r="34" spans="2:8" x14ac:dyDescent="0.25">
      <c r="B34" s="1" t="s">
        <v>27</v>
      </c>
      <c r="C34" s="24"/>
      <c r="D34" s="24"/>
      <c r="E34" s="24"/>
      <c r="F34" s="24"/>
      <c r="G34" s="24"/>
      <c r="H34" s="24"/>
    </row>
    <row r="35" spans="2:8" x14ac:dyDescent="0.25">
      <c r="B35" s="24"/>
      <c r="C35" s="24"/>
      <c r="D35" s="24"/>
      <c r="E35" s="24"/>
      <c r="F35" s="24"/>
      <c r="G35" s="24"/>
      <c r="H35" s="2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88FD-76F2-4980-8717-13CAC5C90FBB}">
  <dimension ref="A1:L35"/>
  <sheetViews>
    <sheetView topLeftCell="A9" workbookViewId="0">
      <selection activeCell="E57" sqref="E57"/>
    </sheetView>
  </sheetViews>
  <sheetFormatPr defaultColWidth="9.44140625" defaultRowHeight="13.2" x14ac:dyDescent="0.25"/>
  <cols>
    <col min="1" max="1" width="5.5546875" style="2" customWidth="1"/>
    <col min="2" max="2" width="58.44140625" style="2" customWidth="1"/>
    <col min="3" max="3" width="15.5546875" style="2" customWidth="1"/>
    <col min="4" max="4" width="4.44140625" style="2" customWidth="1"/>
    <col min="5" max="5" width="15.5546875" style="2" customWidth="1"/>
    <col min="6" max="6" width="15.44140625" style="2" customWidth="1"/>
    <col min="7" max="7" width="17.5546875" style="2" customWidth="1"/>
    <col min="8" max="10" width="15.5546875" style="2" customWidth="1"/>
    <col min="11" max="11" width="13.44140625" style="2" bestFit="1" customWidth="1"/>
    <col min="12" max="12" width="20.44140625" style="2" customWidth="1"/>
    <col min="13" max="16384" width="9.44140625" style="2"/>
  </cols>
  <sheetData>
    <row r="1" spans="2:12" x14ac:dyDescent="0.25">
      <c r="B1" s="1" t="s">
        <v>0</v>
      </c>
      <c r="C1" s="24"/>
      <c r="D1" s="24"/>
      <c r="E1" s="24"/>
      <c r="F1" s="24"/>
      <c r="G1" s="24"/>
      <c r="H1" s="24"/>
      <c r="I1" s="24"/>
      <c r="J1" s="24"/>
      <c r="K1" s="24"/>
      <c r="L1" s="24"/>
    </row>
    <row r="2" spans="2:12" x14ac:dyDescent="0.25">
      <c r="B2" s="1"/>
      <c r="C2" s="24"/>
      <c r="D2" s="24"/>
      <c r="E2" s="24"/>
      <c r="F2" s="22"/>
      <c r="G2" s="24"/>
      <c r="H2" s="24"/>
      <c r="I2" s="24"/>
      <c r="J2" s="24"/>
      <c r="K2" s="24"/>
      <c r="L2" s="24"/>
    </row>
    <row r="3" spans="2:12" x14ac:dyDescent="0.25">
      <c r="B3" s="25"/>
      <c r="C3" s="25"/>
      <c r="D3" s="25"/>
      <c r="E3" s="25"/>
      <c r="F3" s="25"/>
      <c r="G3" s="25"/>
      <c r="H3" s="25"/>
      <c r="I3" s="24"/>
      <c r="J3" s="24"/>
      <c r="K3" s="24"/>
      <c r="L3" s="24"/>
    </row>
    <row r="4" spans="2:12" s="1" customFormat="1" x14ac:dyDescent="0.25">
      <c r="B4" s="11"/>
      <c r="C4" s="12" t="s">
        <v>1</v>
      </c>
      <c r="D4" s="12"/>
      <c r="E4" s="12" t="s">
        <v>2</v>
      </c>
      <c r="F4" s="12" t="s">
        <v>3</v>
      </c>
      <c r="G4" s="13" t="s">
        <v>4</v>
      </c>
      <c r="H4" s="13" t="s">
        <v>5</v>
      </c>
    </row>
    <row r="5" spans="2:12" s="1" customFormat="1" x14ac:dyDescent="0.25">
      <c r="B5" s="14"/>
      <c r="C5" s="15" t="s">
        <v>6</v>
      </c>
      <c r="D5" s="15"/>
      <c r="E5" s="15" t="s">
        <v>6</v>
      </c>
      <c r="F5" s="15" t="s">
        <v>6</v>
      </c>
      <c r="G5" s="16" t="s">
        <v>6</v>
      </c>
      <c r="H5" s="20" t="s">
        <v>6</v>
      </c>
    </row>
    <row r="6" spans="2:12" s="1" customFormat="1" ht="15" customHeight="1" x14ac:dyDescent="0.25">
      <c r="B6" s="3"/>
      <c r="C6" s="4"/>
      <c r="D6" s="4"/>
      <c r="E6" s="4"/>
      <c r="F6" s="4"/>
      <c r="G6" s="5"/>
      <c r="H6" s="5"/>
    </row>
    <row r="7" spans="2:12" ht="14.4" x14ac:dyDescent="0.3">
      <c r="B7" s="26" t="s">
        <v>7</v>
      </c>
      <c r="C7" s="23">
        <v>1986378.3</v>
      </c>
      <c r="D7" s="23"/>
      <c r="E7" s="23">
        <v>1904809.3999999997</v>
      </c>
      <c r="F7" s="23">
        <v>1804910.8</v>
      </c>
      <c r="G7" s="23">
        <v>1793282.9</v>
      </c>
      <c r="H7" s="23">
        <v>1704432.6</v>
      </c>
      <c r="I7" s="24"/>
      <c r="J7" s="24"/>
      <c r="K7" s="24"/>
      <c r="L7" s="21"/>
    </row>
    <row r="8" spans="2:12" ht="14.4" x14ac:dyDescent="0.3">
      <c r="B8" s="19"/>
      <c r="C8" s="23"/>
      <c r="D8" s="23"/>
      <c r="E8" s="23"/>
      <c r="F8" s="23"/>
      <c r="G8" s="23"/>
      <c r="H8" s="23"/>
      <c r="I8" s="24"/>
      <c r="J8" s="24"/>
      <c r="K8" s="24"/>
      <c r="L8" s="21"/>
    </row>
    <row r="9" spans="2:12" ht="14.4" x14ac:dyDescent="0.3">
      <c r="B9" s="19" t="s">
        <v>8</v>
      </c>
      <c r="C9" s="23">
        <v>-1638384.6</v>
      </c>
      <c r="D9" s="23"/>
      <c r="E9" s="23">
        <v>-1550491.4</v>
      </c>
      <c r="F9" s="23">
        <v>-1421728.9</v>
      </c>
      <c r="G9" s="23">
        <v>-1429495.4</v>
      </c>
      <c r="H9" s="23">
        <v>-1371727.8</v>
      </c>
      <c r="I9" s="24"/>
      <c r="J9" s="24"/>
      <c r="K9" s="24"/>
      <c r="L9" s="21"/>
    </row>
    <row r="10" spans="2:12" ht="14.4" x14ac:dyDescent="0.3">
      <c r="B10" s="19" t="s">
        <v>9</v>
      </c>
      <c r="C10" s="27">
        <f>C7+C9</f>
        <v>347993.69999999995</v>
      </c>
      <c r="D10" s="27"/>
      <c r="E10" s="27">
        <v>354317.99999999977</v>
      </c>
      <c r="F10" s="27">
        <v>383181.90000000014</v>
      </c>
      <c r="G10" s="27">
        <v>363787.5</v>
      </c>
      <c r="H10" s="27">
        <v>332704.80000000005</v>
      </c>
      <c r="I10" s="24"/>
      <c r="J10" s="24"/>
      <c r="K10" s="24"/>
      <c r="L10" s="21"/>
    </row>
    <row r="11" spans="2:12" ht="14.4" x14ac:dyDescent="0.3">
      <c r="B11" s="19" t="s">
        <v>10</v>
      </c>
      <c r="C11" s="23">
        <v>8944.2999999999993</v>
      </c>
      <c r="D11" s="23"/>
      <c r="E11" s="23">
        <v>6220.7000000000007</v>
      </c>
      <c r="F11" s="23">
        <v>2158.6999999999998</v>
      </c>
      <c r="G11" s="23">
        <v>1710.4</v>
      </c>
      <c r="H11" s="23">
        <v>-1174.2</v>
      </c>
      <c r="I11" s="24"/>
      <c r="J11" s="24"/>
      <c r="K11" s="24"/>
      <c r="L11" s="21"/>
    </row>
    <row r="12" spans="2:12" ht="14.4" x14ac:dyDescent="0.3">
      <c r="B12" s="19" t="s">
        <v>11</v>
      </c>
      <c r="C12" s="27">
        <v>10702.300000000001</v>
      </c>
      <c r="D12" s="28"/>
      <c r="E12" s="27">
        <v>20029.600000000002</v>
      </c>
      <c r="F12" s="23">
        <v>5156.3</v>
      </c>
      <c r="G12" s="23">
        <v>26970.3</v>
      </c>
      <c r="H12" s="23">
        <v>-33433</v>
      </c>
      <c r="I12" s="24"/>
      <c r="J12" s="24"/>
      <c r="K12" s="24"/>
      <c r="L12" s="21"/>
    </row>
    <row r="13" spans="2:12" ht="6" customHeight="1" x14ac:dyDescent="0.3">
      <c r="B13" s="29"/>
      <c r="C13" s="30"/>
      <c r="D13" s="30"/>
      <c r="E13" s="30"/>
      <c r="F13" s="30"/>
      <c r="G13" s="30"/>
      <c r="H13" s="30"/>
      <c r="I13" s="24"/>
      <c r="J13" s="24"/>
      <c r="K13" s="24"/>
      <c r="L13" s="21"/>
    </row>
    <row r="14" spans="2:12" s="1" customFormat="1" ht="14.4" x14ac:dyDescent="0.3">
      <c r="B14" s="7" t="s">
        <v>12</v>
      </c>
      <c r="C14" s="8">
        <f>SUM(C10:C12)</f>
        <v>367640.29999999993</v>
      </c>
      <c r="D14" s="8"/>
      <c r="E14" s="8">
        <v>380568.29999999976</v>
      </c>
      <c r="F14" s="8">
        <v>390496.90000000014</v>
      </c>
      <c r="G14" s="8">
        <v>392468.2</v>
      </c>
      <c r="H14" s="8">
        <v>298097.60000000003</v>
      </c>
      <c r="L14" s="21"/>
    </row>
    <row r="15" spans="2:12" ht="14.4" x14ac:dyDescent="0.3">
      <c r="B15" s="19" t="s">
        <v>13</v>
      </c>
      <c r="C15" s="23">
        <v>0</v>
      </c>
      <c r="D15" s="23"/>
      <c r="E15" s="23">
        <v>32286.1</v>
      </c>
      <c r="F15" s="23">
        <v>310.3</v>
      </c>
      <c r="G15" s="23">
        <v>525.9</v>
      </c>
      <c r="H15" s="23">
        <v>7617.7</v>
      </c>
      <c r="I15" s="24"/>
      <c r="J15" s="24"/>
      <c r="K15" s="24"/>
      <c r="L15" s="21"/>
    </row>
    <row r="16" spans="2:12" ht="14.4" x14ac:dyDescent="0.3">
      <c r="B16" s="19" t="s">
        <v>14</v>
      </c>
      <c r="C16" s="23">
        <v>14381.2</v>
      </c>
      <c r="D16" s="23"/>
      <c r="E16" s="23">
        <v>6543.5999999999985</v>
      </c>
      <c r="F16" s="23">
        <v>9572.9</v>
      </c>
      <c r="G16" s="23">
        <v>10089.700000000001</v>
      </c>
      <c r="H16" s="23">
        <v>6450</v>
      </c>
      <c r="I16" s="24"/>
      <c r="J16" s="24"/>
      <c r="K16" s="24"/>
      <c r="L16" s="21"/>
    </row>
    <row r="17" spans="1:12" ht="14.4" x14ac:dyDescent="0.3">
      <c r="A17" s="24"/>
      <c r="B17" s="19" t="s">
        <v>15</v>
      </c>
      <c r="C17" s="31">
        <v>-201681.9</v>
      </c>
      <c r="D17" s="31"/>
      <c r="E17" s="31">
        <v>-183691.00000000003</v>
      </c>
      <c r="F17" s="23">
        <v>-213950</v>
      </c>
      <c r="G17" s="23">
        <v>-194493.5</v>
      </c>
      <c r="H17" s="23">
        <v>-175350.39999999999</v>
      </c>
      <c r="I17" s="24"/>
      <c r="J17" s="24"/>
      <c r="K17" s="24"/>
      <c r="L17" s="21"/>
    </row>
    <row r="18" spans="1:12" ht="14.4" x14ac:dyDescent="0.3">
      <c r="A18" s="24"/>
      <c r="B18" s="19" t="s">
        <v>16</v>
      </c>
      <c r="C18" s="31">
        <v>-2399.8000000000011</v>
      </c>
      <c r="D18" s="31"/>
      <c r="E18" s="31">
        <v>-976.9</v>
      </c>
      <c r="F18" s="23">
        <v>-1996.4</v>
      </c>
      <c r="G18" s="23">
        <v>-3409.8</v>
      </c>
      <c r="H18" s="23">
        <v>-2059.1</v>
      </c>
      <c r="I18" s="24"/>
      <c r="J18" s="24"/>
      <c r="K18" s="24"/>
      <c r="L18" s="21"/>
    </row>
    <row r="19" spans="1:12" ht="14.4" x14ac:dyDescent="0.3">
      <c r="A19" s="24"/>
      <c r="B19" s="19" t="s">
        <v>17</v>
      </c>
      <c r="C19" s="31">
        <v>605</v>
      </c>
      <c r="D19" s="31"/>
      <c r="E19" s="31">
        <v>572.1</v>
      </c>
      <c r="F19" s="23">
        <v>645.90000000000009</v>
      </c>
      <c r="G19" s="23">
        <v>637.5</v>
      </c>
      <c r="H19" s="23">
        <v>645.9</v>
      </c>
      <c r="I19" s="24"/>
      <c r="J19" s="24"/>
      <c r="K19" s="24"/>
      <c r="L19" s="21"/>
    </row>
    <row r="20" spans="1:12" ht="14.4" x14ac:dyDescent="0.3">
      <c r="A20" s="24"/>
      <c r="B20" s="19" t="s">
        <v>18</v>
      </c>
      <c r="C20" s="31">
        <v>29443.3</v>
      </c>
      <c r="D20" s="31"/>
      <c r="E20" s="31">
        <v>-2958.599999999999</v>
      </c>
      <c r="F20" s="23">
        <v>3432.5</v>
      </c>
      <c r="G20" s="23">
        <v>-1632.9</v>
      </c>
      <c r="H20" s="23">
        <v>-4282.7</v>
      </c>
      <c r="I20" s="24"/>
      <c r="J20" s="24"/>
      <c r="K20" s="24"/>
      <c r="L20" s="21"/>
    </row>
    <row r="21" spans="1:12" ht="14.4" x14ac:dyDescent="0.3">
      <c r="A21" s="24"/>
      <c r="B21" s="19" t="s">
        <v>19</v>
      </c>
      <c r="C21" s="31">
        <v>-46129.599999999999</v>
      </c>
      <c r="D21" s="31"/>
      <c r="E21" s="31">
        <v>-74614.5</v>
      </c>
      <c r="F21" s="23">
        <v>-215.8</v>
      </c>
      <c r="G21" s="23">
        <v>-15798.5</v>
      </c>
      <c r="H21" s="23">
        <v>-8174.4</v>
      </c>
      <c r="I21" s="24"/>
      <c r="J21" s="24"/>
      <c r="K21" s="24"/>
      <c r="L21" s="21"/>
    </row>
    <row r="22" spans="1:12" ht="14.4" x14ac:dyDescent="0.3">
      <c r="A22" s="24"/>
      <c r="B22" s="19" t="s">
        <v>20</v>
      </c>
      <c r="C22" s="31">
        <v>100430.9</v>
      </c>
      <c r="D22" s="31"/>
      <c r="E22" s="31">
        <v>2161.6999999999998</v>
      </c>
      <c r="F22" s="23">
        <v>121567.7</v>
      </c>
      <c r="G22" s="23">
        <v>62729.4</v>
      </c>
      <c r="H22" s="23">
        <v>95083</v>
      </c>
      <c r="I22" s="24"/>
      <c r="J22" s="24"/>
      <c r="K22" s="24"/>
      <c r="L22" s="21"/>
    </row>
    <row r="23" spans="1:12" ht="6" customHeight="1" x14ac:dyDescent="0.3">
      <c r="A23" s="32"/>
      <c r="B23" s="33"/>
      <c r="C23" s="30"/>
      <c r="D23" s="30"/>
      <c r="E23" s="30"/>
      <c r="F23" s="30"/>
      <c r="G23" s="30"/>
      <c r="H23" s="30"/>
      <c r="I23" s="24"/>
      <c r="J23" s="24"/>
      <c r="K23" s="24"/>
      <c r="L23" s="21"/>
    </row>
    <row r="24" spans="1:12" ht="14.4" x14ac:dyDescent="0.3">
      <c r="A24" s="24"/>
      <c r="B24" s="19" t="s">
        <v>21</v>
      </c>
      <c r="C24" s="27">
        <f>SUM(C14:C22)</f>
        <v>262289.39999999991</v>
      </c>
      <c r="D24" s="27"/>
      <c r="E24" s="27">
        <v>159890.7999999997</v>
      </c>
      <c r="F24" s="27">
        <v>309864.00000000017</v>
      </c>
      <c r="G24" s="27">
        <v>251116.00000000006</v>
      </c>
      <c r="H24" s="27">
        <v>218027.60000000003</v>
      </c>
      <c r="I24" s="24"/>
      <c r="J24" s="24"/>
      <c r="K24" s="24"/>
      <c r="L24" s="21"/>
    </row>
    <row r="25" spans="1:12" ht="14.4" x14ac:dyDescent="0.3">
      <c r="A25" s="24"/>
      <c r="B25" s="19" t="s">
        <v>22</v>
      </c>
      <c r="C25" s="23">
        <v>-54.7</v>
      </c>
      <c r="D25" s="23"/>
      <c r="E25" s="23">
        <v>-30.900000000000002</v>
      </c>
      <c r="F25" s="23">
        <v>-44</v>
      </c>
      <c r="G25" s="23">
        <v>-36.299999999999997</v>
      </c>
      <c r="H25" s="23">
        <v>-40.299999999999997</v>
      </c>
      <c r="I25" s="24"/>
      <c r="J25" s="24"/>
      <c r="K25" s="24"/>
      <c r="L25" s="21"/>
    </row>
    <row r="26" spans="1:12" ht="6" customHeight="1" x14ac:dyDescent="0.3">
      <c r="A26" s="24"/>
      <c r="B26" s="19"/>
      <c r="C26" s="23"/>
      <c r="D26" s="23"/>
      <c r="E26" s="23"/>
      <c r="F26" s="23"/>
      <c r="G26" s="23"/>
      <c r="H26" s="23"/>
      <c r="I26" s="24"/>
      <c r="J26" s="24"/>
      <c r="K26" s="24"/>
      <c r="L26" s="21"/>
    </row>
    <row r="27" spans="1:12" ht="12.75" customHeight="1" x14ac:dyDescent="0.25">
      <c r="A27" s="24"/>
      <c r="B27" s="19" t="s">
        <v>23</v>
      </c>
      <c r="C27" s="23">
        <f>SUM(C24:C25)</f>
        <v>262234.6999999999</v>
      </c>
      <c r="D27" s="23"/>
      <c r="E27" s="23">
        <v>159859.8999999997</v>
      </c>
      <c r="F27" s="23">
        <v>309820.00000000017</v>
      </c>
      <c r="G27" s="23">
        <v>251079.70000000007</v>
      </c>
      <c r="H27" s="23">
        <v>217987.30000000005</v>
      </c>
      <c r="I27" s="24"/>
      <c r="J27" s="24"/>
      <c r="K27" s="24"/>
      <c r="L27" s="24"/>
    </row>
    <row r="28" spans="1:12" ht="12.75" customHeight="1" x14ac:dyDescent="0.25">
      <c r="A28" s="24"/>
      <c r="B28" s="19" t="s">
        <v>24</v>
      </c>
      <c r="C28" s="31">
        <v>-56566.1</v>
      </c>
      <c r="D28" s="31"/>
      <c r="E28" s="31">
        <v>179109.40000000002</v>
      </c>
      <c r="F28" s="23">
        <v>-144847.5</v>
      </c>
      <c r="G28" s="23">
        <v>156020.70000000001</v>
      </c>
      <c r="H28" s="23">
        <v>-90214.7</v>
      </c>
      <c r="I28" s="24"/>
      <c r="J28" s="24"/>
      <c r="K28" s="24"/>
      <c r="L28" s="24"/>
    </row>
    <row r="29" spans="1:12" ht="12.75" customHeight="1" x14ac:dyDescent="0.25">
      <c r="A29" s="24"/>
      <c r="B29" s="19" t="s">
        <v>25</v>
      </c>
      <c r="C29" s="31">
        <v>0</v>
      </c>
      <c r="D29" s="31"/>
      <c r="E29" s="31">
        <v>374</v>
      </c>
      <c r="F29" s="23">
        <v>76</v>
      </c>
      <c r="G29" s="23">
        <v>-835.6</v>
      </c>
      <c r="H29" s="23">
        <v>-140.10000000000002</v>
      </c>
      <c r="I29" s="24"/>
      <c r="J29" s="24"/>
      <c r="K29" s="24"/>
      <c r="L29" s="24"/>
    </row>
    <row r="30" spans="1:12" ht="6" customHeight="1" x14ac:dyDescent="0.25">
      <c r="A30" s="24"/>
      <c r="B30" s="19"/>
      <c r="C30" s="23"/>
      <c r="D30" s="23"/>
      <c r="E30" s="23"/>
      <c r="F30" s="23"/>
      <c r="G30" s="23"/>
      <c r="H30" s="23"/>
      <c r="I30" s="24"/>
      <c r="J30" s="24"/>
      <c r="K30" s="24"/>
      <c r="L30" s="24"/>
    </row>
    <row r="31" spans="1:12" s="1" customFormat="1" ht="13.8" thickBot="1" x14ac:dyDescent="0.3">
      <c r="B31" s="9" t="s">
        <v>26</v>
      </c>
      <c r="C31" s="10">
        <f>SUM(C27:C29)</f>
        <v>205668.59999999989</v>
      </c>
      <c r="D31" s="10"/>
      <c r="E31" s="10">
        <v>339343.2999999997</v>
      </c>
      <c r="F31" s="10">
        <v>165048.50000000017</v>
      </c>
      <c r="G31" s="10">
        <v>406264.8000000001</v>
      </c>
      <c r="H31" s="10">
        <v>127632.50000000004</v>
      </c>
    </row>
    <row r="32" spans="1:12" s="1" customFormat="1" ht="13.8" thickTop="1" x14ac:dyDescent="0.25">
      <c r="C32" s="18"/>
      <c r="D32" s="18"/>
      <c r="E32" s="18"/>
      <c r="F32" s="18"/>
      <c r="G32" s="18"/>
      <c r="H32" s="18"/>
    </row>
    <row r="33" spans="2:8" x14ac:dyDescent="0.25">
      <c r="B33" s="24"/>
      <c r="C33" s="24"/>
      <c r="D33" s="24"/>
      <c r="E33" s="24"/>
      <c r="F33" s="24"/>
      <c r="G33" s="24"/>
      <c r="H33" s="24"/>
    </row>
    <row r="34" spans="2:8" x14ac:dyDescent="0.25">
      <c r="B34" s="1" t="s">
        <v>27</v>
      </c>
      <c r="C34" s="24"/>
      <c r="D34" s="24"/>
      <c r="E34" s="24"/>
      <c r="F34" s="24"/>
      <c r="G34" s="24"/>
      <c r="H34" s="24"/>
    </row>
    <row r="35" spans="2:8" x14ac:dyDescent="0.25">
      <c r="B35" s="24"/>
      <c r="C35" s="24"/>
      <c r="D35" s="24"/>
      <c r="E35" s="24"/>
      <c r="F35" s="24"/>
      <c r="G35" s="24"/>
      <c r="H35" s="2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topLeftCell="A25" workbookViewId="0">
      <selection activeCell="H28" sqref="H28"/>
    </sheetView>
  </sheetViews>
  <sheetFormatPr defaultColWidth="9.44140625" defaultRowHeight="13.2" x14ac:dyDescent="0.25"/>
  <cols>
    <col min="1" max="1" width="5.5546875" style="2" customWidth="1"/>
    <col min="2" max="2" width="58.44140625" style="2" customWidth="1"/>
    <col min="3" max="3" width="15.5546875" style="2" customWidth="1"/>
    <col min="4" max="4" width="4.44140625" style="2" customWidth="1"/>
    <col min="5" max="5" width="15.5546875" style="2" customWidth="1"/>
    <col min="6" max="6" width="15.44140625" style="2" customWidth="1"/>
    <col min="7" max="7" width="17.5546875" style="2" customWidth="1"/>
    <col min="8" max="10" width="15.5546875" style="2" customWidth="1"/>
    <col min="11" max="11" width="13.44140625" style="2" bestFit="1" customWidth="1"/>
    <col min="12" max="12" width="20.44140625" style="2" customWidth="1"/>
    <col min="13" max="16384" width="9.44140625" style="2"/>
  </cols>
  <sheetData>
    <row r="1" spans="2:12" x14ac:dyDescent="0.25">
      <c r="B1" s="1" t="s">
        <v>0</v>
      </c>
      <c r="C1" s="24"/>
      <c r="D1" s="24"/>
      <c r="E1" s="24"/>
      <c r="F1" s="24"/>
      <c r="G1" s="24"/>
      <c r="H1" s="24"/>
      <c r="I1" s="24"/>
      <c r="J1" s="24"/>
      <c r="K1" s="24"/>
      <c r="L1" s="24"/>
    </row>
    <row r="2" spans="2:12" x14ac:dyDescent="0.25">
      <c r="B2" s="1"/>
      <c r="C2" s="24"/>
      <c r="D2" s="24"/>
      <c r="E2" s="24"/>
      <c r="F2" s="22"/>
      <c r="G2" s="24"/>
      <c r="H2" s="24"/>
      <c r="I2" s="24"/>
      <c r="J2" s="24"/>
      <c r="K2" s="24"/>
      <c r="L2" s="24"/>
    </row>
    <row r="3" spans="2:12" x14ac:dyDescent="0.25">
      <c r="B3" s="25"/>
      <c r="C3" s="25"/>
      <c r="D3" s="25"/>
      <c r="E3" s="25"/>
      <c r="F3" s="25"/>
      <c r="G3" s="25"/>
      <c r="H3" s="25"/>
      <c r="I3" s="24"/>
      <c r="J3" s="24"/>
      <c r="K3" s="24"/>
      <c r="L3" s="24"/>
    </row>
    <row r="4" spans="2:12" s="1" customFormat="1" x14ac:dyDescent="0.25">
      <c r="B4" s="11"/>
      <c r="C4" s="12" t="s">
        <v>2</v>
      </c>
      <c r="D4" s="12"/>
      <c r="E4" s="12" t="s">
        <v>3</v>
      </c>
      <c r="F4" s="12" t="s">
        <v>4</v>
      </c>
      <c r="G4" s="13" t="s">
        <v>5</v>
      </c>
      <c r="H4" s="13" t="s">
        <v>28</v>
      </c>
    </row>
    <row r="5" spans="2:12" s="1" customFormat="1" x14ac:dyDescent="0.25">
      <c r="B5" s="14"/>
      <c r="C5" s="15" t="s">
        <v>6</v>
      </c>
      <c r="D5" s="15"/>
      <c r="E5" s="15" t="s">
        <v>6</v>
      </c>
      <c r="F5" s="15" t="s">
        <v>6</v>
      </c>
      <c r="G5" s="16" t="s">
        <v>6</v>
      </c>
      <c r="H5" s="20" t="s">
        <v>6</v>
      </c>
    </row>
    <row r="6" spans="2:12" s="1" customFormat="1" ht="15" customHeight="1" x14ac:dyDescent="0.25">
      <c r="B6" s="3"/>
      <c r="C6" s="4"/>
      <c r="D6" s="4"/>
      <c r="E6" s="4"/>
      <c r="F6" s="4"/>
      <c r="G6" s="5"/>
      <c r="H6" s="5"/>
    </row>
    <row r="7" spans="2:12" ht="14.4" x14ac:dyDescent="0.3">
      <c r="B7" s="26" t="s">
        <v>7</v>
      </c>
      <c r="C7" s="23">
        <v>1904809.3999999997</v>
      </c>
      <c r="D7" s="23"/>
      <c r="E7" s="23">
        <v>1804910.8</v>
      </c>
      <c r="F7" s="23">
        <v>1793282.9</v>
      </c>
      <c r="G7" s="23">
        <v>1704432.6</v>
      </c>
      <c r="H7" s="23">
        <v>1615966.5</v>
      </c>
      <c r="I7" s="24"/>
      <c r="J7" s="24"/>
      <c r="K7" s="24"/>
      <c r="L7" s="21"/>
    </row>
    <row r="8" spans="2:12" ht="14.4" x14ac:dyDescent="0.3">
      <c r="B8" s="19"/>
      <c r="C8" s="23"/>
      <c r="D8" s="23"/>
      <c r="E8" s="23"/>
      <c r="F8" s="23"/>
      <c r="G8" s="23"/>
      <c r="H8" s="23"/>
      <c r="I8" s="24"/>
      <c r="J8" s="24"/>
      <c r="K8" s="24"/>
      <c r="L8" s="21"/>
    </row>
    <row r="9" spans="2:12" ht="14.4" x14ac:dyDescent="0.3">
      <c r="B9" s="19" t="s">
        <v>8</v>
      </c>
      <c r="C9" s="23">
        <v>-1550491.4</v>
      </c>
      <c r="D9" s="23"/>
      <c r="E9" s="23">
        <v>-1421728.9</v>
      </c>
      <c r="F9" s="23">
        <v>-1429495.4</v>
      </c>
      <c r="G9" s="23">
        <v>-1371727.8</v>
      </c>
      <c r="H9" s="23">
        <v>-1295664.1000000001</v>
      </c>
      <c r="I9" s="24"/>
      <c r="J9" s="24"/>
      <c r="K9" s="24"/>
      <c r="L9" s="21"/>
    </row>
    <row r="10" spans="2:12" ht="14.4" x14ac:dyDescent="0.3">
      <c r="B10" s="19" t="s">
        <v>9</v>
      </c>
      <c r="C10" s="27">
        <f>C7+C9</f>
        <v>354317.99999999977</v>
      </c>
      <c r="D10" s="27"/>
      <c r="E10" s="27">
        <f>E7+E9</f>
        <v>383181.90000000014</v>
      </c>
      <c r="F10" s="27">
        <v>363787.5</v>
      </c>
      <c r="G10" s="27">
        <v>332704.80000000005</v>
      </c>
      <c r="H10" s="27">
        <v>320302.39999999991</v>
      </c>
      <c r="I10" s="24"/>
      <c r="J10" s="24"/>
      <c r="K10" s="24"/>
      <c r="L10" s="21"/>
    </row>
    <row r="11" spans="2:12" ht="14.4" x14ac:dyDescent="0.3">
      <c r="B11" s="19" t="s">
        <v>10</v>
      </c>
      <c r="C11" s="23">
        <v>6220.7000000000007</v>
      </c>
      <c r="D11" s="23"/>
      <c r="E11" s="23">
        <v>2158.6999999999998</v>
      </c>
      <c r="F11" s="23">
        <v>1710.4</v>
      </c>
      <c r="G11" s="23">
        <v>-1174.2</v>
      </c>
      <c r="H11" s="23">
        <v>10245.299999999999</v>
      </c>
      <c r="I11" s="24"/>
      <c r="J11" s="24"/>
      <c r="K11" s="24"/>
      <c r="L11" s="21"/>
    </row>
    <row r="12" spans="2:12" ht="14.4" x14ac:dyDescent="0.3">
      <c r="B12" s="19" t="s">
        <v>11</v>
      </c>
      <c r="C12" s="27">
        <v>20029.600000000002</v>
      </c>
      <c r="D12" s="28"/>
      <c r="E12" s="27">
        <v>5156.3</v>
      </c>
      <c r="F12" s="23">
        <v>26970.3</v>
      </c>
      <c r="G12" s="23">
        <v>-33433</v>
      </c>
      <c r="H12" s="23">
        <v>-476.7</v>
      </c>
      <c r="I12" s="24"/>
      <c r="J12" s="24"/>
      <c r="K12" s="24"/>
      <c r="L12" s="21"/>
    </row>
    <row r="13" spans="2:12" ht="6" customHeight="1" x14ac:dyDescent="0.3">
      <c r="B13" s="29"/>
      <c r="C13" s="30"/>
      <c r="D13" s="30"/>
      <c r="E13" s="30"/>
      <c r="F13" s="30"/>
      <c r="G13" s="30"/>
      <c r="H13" s="30"/>
      <c r="I13" s="24"/>
      <c r="J13" s="24"/>
      <c r="K13" s="24"/>
      <c r="L13" s="21"/>
    </row>
    <row r="14" spans="2:12" s="1" customFormat="1" ht="14.4" x14ac:dyDescent="0.3">
      <c r="B14" s="7" t="s">
        <v>12</v>
      </c>
      <c r="C14" s="8">
        <f>SUM(C10:C12)</f>
        <v>380568.29999999976</v>
      </c>
      <c r="D14" s="8"/>
      <c r="E14" s="8">
        <f>SUM(E10:E12)</f>
        <v>390496.90000000014</v>
      </c>
      <c r="F14" s="8">
        <f>SUM(F10:F12)</f>
        <v>392468.2</v>
      </c>
      <c r="G14" s="8">
        <f>SUM(G10:G12)</f>
        <v>298097.60000000003</v>
      </c>
      <c r="H14" s="8">
        <f t="shared" ref="H14" si="0">SUM(H10:H12)</f>
        <v>330070.99999999988</v>
      </c>
      <c r="L14" s="21"/>
    </row>
    <row r="15" spans="2:12" ht="14.4" x14ac:dyDescent="0.3">
      <c r="B15" s="19" t="s">
        <v>13</v>
      </c>
      <c r="C15" s="23">
        <v>32286.1</v>
      </c>
      <c r="D15" s="23"/>
      <c r="E15" s="23">
        <v>310.3</v>
      </c>
      <c r="F15" s="23">
        <v>525.9</v>
      </c>
      <c r="G15" s="23">
        <v>7617.7</v>
      </c>
      <c r="H15" s="23">
        <v>-1765.1</v>
      </c>
      <c r="I15" s="24"/>
      <c r="J15" s="24"/>
      <c r="K15" s="24"/>
      <c r="L15" s="21"/>
    </row>
    <row r="16" spans="2:12" ht="14.4" x14ac:dyDescent="0.3">
      <c r="B16" s="19" t="s">
        <v>14</v>
      </c>
      <c r="C16" s="23">
        <v>6543.5999999999985</v>
      </c>
      <c r="D16" s="23"/>
      <c r="E16" s="23">
        <v>9572.9</v>
      </c>
      <c r="F16" s="23">
        <v>10089.700000000001</v>
      </c>
      <c r="G16" s="23">
        <v>6450</v>
      </c>
      <c r="H16" s="23">
        <v>7331.4</v>
      </c>
      <c r="I16" s="24"/>
      <c r="J16" s="24"/>
      <c r="K16" s="24"/>
      <c r="L16" s="21"/>
    </row>
    <row r="17" spans="1:12" ht="14.4" x14ac:dyDescent="0.3">
      <c r="A17" s="24"/>
      <c r="B17" s="19" t="s">
        <v>15</v>
      </c>
      <c r="C17" s="31">
        <v>-183691.00000000003</v>
      </c>
      <c r="D17" s="31"/>
      <c r="E17" s="31">
        <v>-213950</v>
      </c>
      <c r="F17" s="23">
        <v>-194493.5</v>
      </c>
      <c r="G17" s="23">
        <v>-175350.39999999999</v>
      </c>
      <c r="H17" s="23">
        <v>-169138.9</v>
      </c>
      <c r="I17" s="24"/>
      <c r="J17" s="24"/>
      <c r="K17" s="24"/>
      <c r="L17" s="21"/>
    </row>
    <row r="18" spans="1:12" ht="14.4" x14ac:dyDescent="0.3">
      <c r="A18" s="24"/>
      <c r="B18" s="19" t="s">
        <v>16</v>
      </c>
      <c r="C18" s="31">
        <v>-976.9</v>
      </c>
      <c r="D18" s="31"/>
      <c r="E18" s="31">
        <v>-1996.4</v>
      </c>
      <c r="F18" s="23">
        <v>-3409.8</v>
      </c>
      <c r="G18" s="23">
        <v>-2059.1</v>
      </c>
      <c r="H18" s="23">
        <v>9</v>
      </c>
      <c r="I18" s="24"/>
      <c r="J18" s="24"/>
      <c r="K18" s="24"/>
      <c r="L18" s="21"/>
    </row>
    <row r="19" spans="1:12" ht="14.4" x14ac:dyDescent="0.3">
      <c r="A19" s="24"/>
      <c r="B19" s="19" t="s">
        <v>17</v>
      </c>
      <c r="C19" s="31">
        <v>572.1</v>
      </c>
      <c r="D19" s="31"/>
      <c r="E19" s="31">
        <v>645.90000000000009</v>
      </c>
      <c r="F19" s="23">
        <v>637.5</v>
      </c>
      <c r="G19" s="23">
        <v>645.9</v>
      </c>
      <c r="H19" s="23">
        <v>384</v>
      </c>
      <c r="I19" s="24"/>
      <c r="J19" s="24"/>
      <c r="K19" s="24"/>
      <c r="L19" s="21"/>
    </row>
    <row r="20" spans="1:12" ht="14.4" x14ac:dyDescent="0.3">
      <c r="A20" s="24"/>
      <c r="B20" s="19" t="s">
        <v>18</v>
      </c>
      <c r="C20" s="31">
        <v>-2958.599999999999</v>
      </c>
      <c r="D20" s="31"/>
      <c r="E20" s="31">
        <v>3432.5</v>
      </c>
      <c r="F20" s="23">
        <v>-1632.9</v>
      </c>
      <c r="G20" s="23">
        <v>-4282.7</v>
      </c>
      <c r="H20" s="23">
        <v>6769</v>
      </c>
      <c r="I20" s="24"/>
      <c r="J20" s="24"/>
      <c r="K20" s="24"/>
      <c r="L20" s="21"/>
    </row>
    <row r="21" spans="1:12" ht="14.4" x14ac:dyDescent="0.3">
      <c r="A21" s="24"/>
      <c r="B21" s="19" t="s">
        <v>19</v>
      </c>
      <c r="C21" s="31">
        <v>-74614.5</v>
      </c>
      <c r="D21" s="31"/>
      <c r="E21" s="31">
        <v>-215.8</v>
      </c>
      <c r="F21" s="23">
        <v>-15798.5</v>
      </c>
      <c r="G21" s="23">
        <v>-8174.4</v>
      </c>
      <c r="H21" s="23">
        <v>-6079</v>
      </c>
      <c r="I21" s="24"/>
      <c r="J21" s="24"/>
      <c r="K21" s="24"/>
      <c r="L21" s="21"/>
    </row>
    <row r="22" spans="1:12" ht="14.4" x14ac:dyDescent="0.3">
      <c r="A22" s="24"/>
      <c r="B22" s="19" t="s">
        <v>20</v>
      </c>
      <c r="C22" s="31">
        <v>2161.6999999999998</v>
      </c>
      <c r="D22" s="31"/>
      <c r="E22" s="31">
        <v>121567.7</v>
      </c>
      <c r="F22" s="23">
        <v>62729.4</v>
      </c>
      <c r="G22" s="23">
        <v>95083</v>
      </c>
      <c r="H22" s="23">
        <v>16109</v>
      </c>
      <c r="I22" s="24"/>
      <c r="J22" s="24"/>
      <c r="K22" s="24"/>
      <c r="L22" s="21"/>
    </row>
    <row r="23" spans="1:12" ht="6" customHeight="1" x14ac:dyDescent="0.3">
      <c r="A23" s="32"/>
      <c r="B23" s="33"/>
      <c r="C23" s="30"/>
      <c r="D23" s="30"/>
      <c r="E23" s="30"/>
      <c r="F23" s="30"/>
      <c r="G23" s="30"/>
      <c r="H23" s="30"/>
      <c r="I23" s="24"/>
      <c r="J23" s="24"/>
      <c r="K23" s="24"/>
      <c r="L23" s="21"/>
    </row>
    <row r="24" spans="1:12" ht="14.4" x14ac:dyDescent="0.3">
      <c r="A24" s="24"/>
      <c r="B24" s="19" t="s">
        <v>21</v>
      </c>
      <c r="C24" s="27">
        <f>SUM(C14:C22)</f>
        <v>159890.7999999997</v>
      </c>
      <c r="D24" s="27"/>
      <c r="E24" s="27">
        <f>SUM(E14:E22)</f>
        <v>309864.00000000017</v>
      </c>
      <c r="F24" s="27">
        <f>SUM(F14:F22)</f>
        <v>251116.00000000006</v>
      </c>
      <c r="G24" s="27">
        <f>SUM(G14:G22)</f>
        <v>218027.60000000003</v>
      </c>
      <c r="H24" s="27">
        <f t="shared" ref="H24" si="1">SUM(H14:H22)</f>
        <v>183690.39999999994</v>
      </c>
      <c r="I24" s="24"/>
      <c r="J24" s="24"/>
      <c r="K24" s="24"/>
      <c r="L24" s="21"/>
    </row>
    <row r="25" spans="1:12" ht="14.4" x14ac:dyDescent="0.3">
      <c r="A25" s="24"/>
      <c r="B25" s="19" t="s">
        <v>22</v>
      </c>
      <c r="C25" s="23">
        <v>-30.900000000000002</v>
      </c>
      <c r="D25" s="23"/>
      <c r="E25" s="23">
        <v>-44</v>
      </c>
      <c r="F25" s="23">
        <v>-36.299999999999997</v>
      </c>
      <c r="G25" s="23">
        <v>-40.299999999999997</v>
      </c>
      <c r="H25" s="23">
        <v>-125.2</v>
      </c>
      <c r="I25" s="24"/>
      <c r="J25" s="24"/>
      <c r="K25" s="24"/>
      <c r="L25" s="21"/>
    </row>
    <row r="26" spans="1:12" ht="6" customHeight="1" x14ac:dyDescent="0.3">
      <c r="A26" s="24"/>
      <c r="B26" s="19"/>
      <c r="C26" s="23"/>
      <c r="D26" s="23"/>
      <c r="E26" s="23"/>
      <c r="F26" s="23"/>
      <c r="G26" s="23"/>
      <c r="H26" s="23"/>
      <c r="I26" s="24"/>
      <c r="J26" s="24"/>
      <c r="K26" s="24"/>
      <c r="L26" s="21"/>
    </row>
    <row r="27" spans="1:12" ht="12.75" customHeight="1" x14ac:dyDescent="0.25">
      <c r="A27" s="24"/>
      <c r="B27" s="19" t="s">
        <v>23</v>
      </c>
      <c r="C27" s="23">
        <f>SUM(C24:C25)</f>
        <v>159859.8999999997</v>
      </c>
      <c r="D27" s="23"/>
      <c r="E27" s="23">
        <f>SUM(E24:E25)</f>
        <v>309820.00000000017</v>
      </c>
      <c r="F27" s="23">
        <v>251079.70000000007</v>
      </c>
      <c r="G27" s="23">
        <v>217987.30000000005</v>
      </c>
      <c r="H27" s="23">
        <v>183565.19999999992</v>
      </c>
      <c r="I27" s="24"/>
      <c r="J27" s="24"/>
      <c r="K27" s="24"/>
      <c r="L27" s="24"/>
    </row>
    <row r="28" spans="1:12" ht="12.75" customHeight="1" x14ac:dyDescent="0.25">
      <c r="A28" s="24"/>
      <c r="B28" s="19" t="s">
        <v>29</v>
      </c>
      <c r="C28" s="31">
        <v>0</v>
      </c>
      <c r="D28" s="31"/>
      <c r="E28" s="31">
        <v>0</v>
      </c>
      <c r="F28" s="23">
        <v>0</v>
      </c>
      <c r="G28" s="23">
        <v>0</v>
      </c>
      <c r="H28" s="23">
        <v>72707</v>
      </c>
      <c r="I28" s="24"/>
      <c r="J28" s="24"/>
      <c r="K28" s="24"/>
      <c r="L28" s="24"/>
    </row>
    <row r="29" spans="1:12" ht="12.75" customHeight="1" x14ac:dyDescent="0.25">
      <c r="A29" s="24"/>
      <c r="B29" s="19" t="s">
        <v>24</v>
      </c>
      <c r="C29" s="31">
        <v>179109.40000000002</v>
      </c>
      <c r="D29" s="31"/>
      <c r="E29" s="31">
        <v>-144847.5</v>
      </c>
      <c r="F29" s="23">
        <v>156020.70000000001</v>
      </c>
      <c r="G29" s="23">
        <v>-90214.7</v>
      </c>
      <c r="H29" s="23">
        <v>53412.6</v>
      </c>
      <c r="I29" s="24"/>
      <c r="J29" s="24"/>
      <c r="K29" s="24"/>
      <c r="L29" s="24"/>
    </row>
    <row r="30" spans="1:12" ht="12.75" customHeight="1" x14ac:dyDescent="0.25">
      <c r="A30" s="24"/>
      <c r="B30" s="19" t="s">
        <v>25</v>
      </c>
      <c r="C30" s="31">
        <v>374</v>
      </c>
      <c r="D30" s="31"/>
      <c r="E30" s="31">
        <v>76</v>
      </c>
      <c r="F30" s="23">
        <v>-835.6</v>
      </c>
      <c r="G30" s="23">
        <v>-140.10000000000002</v>
      </c>
      <c r="H30" s="23">
        <v>2677</v>
      </c>
      <c r="I30" s="24"/>
      <c r="J30" s="24"/>
      <c r="K30" s="24"/>
      <c r="L30" s="24"/>
    </row>
    <row r="31" spans="1:12" ht="6" customHeight="1" x14ac:dyDescent="0.25">
      <c r="A31" s="24"/>
      <c r="B31" s="19"/>
      <c r="C31" s="23"/>
      <c r="D31" s="23"/>
      <c r="E31" s="23"/>
      <c r="F31" s="23"/>
      <c r="G31" s="23"/>
      <c r="H31" s="23"/>
      <c r="I31" s="24"/>
      <c r="J31" s="24"/>
      <c r="K31" s="24"/>
      <c r="L31" s="24"/>
    </row>
    <row r="32" spans="1:12" s="1" customFormat="1" ht="13.8" thickBot="1" x14ac:dyDescent="0.3">
      <c r="B32" s="9" t="s">
        <v>26</v>
      </c>
      <c r="C32" s="10">
        <f>SUM(C27:C30)</f>
        <v>339343.2999999997</v>
      </c>
      <c r="D32" s="10"/>
      <c r="E32" s="10">
        <f>SUM(E27:E30)</f>
        <v>165048.50000000017</v>
      </c>
      <c r="F32" s="10">
        <f>SUM(F27:F30)</f>
        <v>406264.8000000001</v>
      </c>
      <c r="G32" s="10">
        <f>SUM(G27:G30)</f>
        <v>127632.50000000004</v>
      </c>
      <c r="H32" s="10">
        <f t="shared" ref="H32" si="2">SUM(H27:H30)</f>
        <v>312361.79999999993</v>
      </c>
    </row>
    <row r="33" spans="2:8" s="1" customFormat="1" ht="13.8" thickTop="1" x14ac:dyDescent="0.25">
      <c r="C33" s="18"/>
      <c r="D33" s="18"/>
      <c r="E33" s="18"/>
      <c r="F33" s="18"/>
      <c r="G33" s="18"/>
      <c r="H33" s="18"/>
    </row>
    <row r="34" spans="2:8" x14ac:dyDescent="0.25">
      <c r="B34" s="24"/>
      <c r="C34" s="24"/>
      <c r="D34" s="24"/>
      <c r="E34" s="24"/>
      <c r="F34" s="24"/>
      <c r="G34" s="24"/>
      <c r="H34" s="24"/>
    </row>
    <row r="35" spans="2:8" x14ac:dyDescent="0.25">
      <c r="B35" s="1" t="s">
        <v>27</v>
      </c>
      <c r="C35" s="24"/>
      <c r="D35" s="24"/>
      <c r="E35" s="24"/>
      <c r="F35" s="24"/>
      <c r="G35" s="24"/>
      <c r="H35" s="24"/>
    </row>
    <row r="36" spans="2:8" x14ac:dyDescent="0.25">
      <c r="B36" s="24"/>
      <c r="C36" s="24"/>
      <c r="D36" s="24"/>
      <c r="E36" s="24"/>
      <c r="F36" s="24"/>
      <c r="G36" s="24"/>
      <c r="H36" s="2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topLeftCell="A17" workbookViewId="0">
      <selection activeCell="F12" sqref="F12"/>
    </sheetView>
  </sheetViews>
  <sheetFormatPr defaultColWidth="9.44140625" defaultRowHeight="13.2" x14ac:dyDescent="0.25"/>
  <cols>
    <col min="1" max="1" width="5.5546875" style="2" customWidth="1"/>
    <col min="2" max="2" width="58.44140625" style="2" customWidth="1"/>
    <col min="3" max="3" width="15.5546875" style="2" customWidth="1"/>
    <col min="4" max="4" width="4.44140625" style="2" customWidth="1"/>
    <col min="5" max="5" width="15.44140625" style="2" customWidth="1"/>
    <col min="6" max="6" width="17.5546875" style="2" customWidth="1"/>
    <col min="7" max="10" width="15.5546875" style="2" customWidth="1"/>
    <col min="11" max="11" width="13.44140625" style="2" bestFit="1" customWidth="1"/>
    <col min="12" max="12" width="20.44140625" style="2" customWidth="1"/>
    <col min="13" max="16384" width="9.44140625" style="2"/>
  </cols>
  <sheetData>
    <row r="1" spans="2:12" x14ac:dyDescent="0.25">
      <c r="B1" s="1" t="s">
        <v>0</v>
      </c>
      <c r="C1" s="24"/>
      <c r="D1" s="24"/>
      <c r="E1" s="24"/>
      <c r="F1" s="24"/>
      <c r="G1" s="24"/>
      <c r="H1" s="24"/>
      <c r="I1" s="24"/>
      <c r="J1" s="24"/>
      <c r="K1" s="24"/>
      <c r="L1" s="24"/>
    </row>
    <row r="2" spans="2:12" x14ac:dyDescent="0.25">
      <c r="B2" s="1"/>
      <c r="C2" s="24"/>
      <c r="D2" s="24"/>
      <c r="E2" s="22"/>
      <c r="F2" s="24"/>
      <c r="G2" s="24"/>
      <c r="H2" s="24"/>
      <c r="I2" s="24"/>
      <c r="J2" s="24"/>
      <c r="K2" s="24"/>
      <c r="L2" s="24"/>
    </row>
    <row r="3" spans="2:12" x14ac:dyDescent="0.25">
      <c r="B3" s="25"/>
      <c r="C3" s="25"/>
      <c r="D3" s="25"/>
      <c r="E3" s="25"/>
      <c r="F3" s="25"/>
      <c r="G3" s="25"/>
      <c r="H3" s="24"/>
      <c r="I3" s="24"/>
      <c r="J3" s="24"/>
      <c r="K3" s="24"/>
      <c r="L3" s="24"/>
    </row>
    <row r="4" spans="2:12" s="1" customFormat="1" x14ac:dyDescent="0.25">
      <c r="B4" s="11"/>
      <c r="C4" s="12" t="s">
        <v>3</v>
      </c>
      <c r="D4" s="12"/>
      <c r="E4" s="12" t="s">
        <v>4</v>
      </c>
      <c r="F4" s="13" t="s">
        <v>5</v>
      </c>
      <c r="G4" s="13" t="s">
        <v>28</v>
      </c>
      <c r="H4" s="17" t="s">
        <v>30</v>
      </c>
    </row>
    <row r="5" spans="2:12" s="1" customFormat="1" x14ac:dyDescent="0.25">
      <c r="B5" s="14"/>
      <c r="C5" s="15" t="s">
        <v>6</v>
      </c>
      <c r="D5" s="15"/>
      <c r="E5" s="15" t="s">
        <v>6</v>
      </c>
      <c r="F5" s="16" t="s">
        <v>6</v>
      </c>
      <c r="G5" s="20" t="s">
        <v>6</v>
      </c>
      <c r="H5" s="15" t="s">
        <v>6</v>
      </c>
    </row>
    <row r="6" spans="2:12" s="1" customFormat="1" ht="15" customHeight="1" x14ac:dyDescent="0.25">
      <c r="B6" s="3"/>
      <c r="C6" s="4"/>
      <c r="D6" s="4"/>
      <c r="E6" s="4"/>
      <c r="F6" s="5"/>
      <c r="G6" s="5"/>
      <c r="H6" s="6"/>
    </row>
    <row r="7" spans="2:12" ht="14.4" x14ac:dyDescent="0.3">
      <c r="B7" s="26" t="s">
        <v>7</v>
      </c>
      <c r="C7" s="23">
        <v>1804910.8</v>
      </c>
      <c r="D7" s="23"/>
      <c r="E7" s="23">
        <v>1793282.9</v>
      </c>
      <c r="F7" s="23">
        <v>1704432.6</v>
      </c>
      <c r="G7" s="23">
        <v>1615966.5</v>
      </c>
      <c r="H7" s="23">
        <v>1559994.4</v>
      </c>
      <c r="I7" s="24"/>
      <c r="J7" s="24"/>
      <c r="K7" s="24"/>
      <c r="L7" s="21"/>
    </row>
    <row r="8" spans="2:12" ht="14.4" x14ac:dyDescent="0.3">
      <c r="B8" s="19"/>
      <c r="C8" s="23"/>
      <c r="D8" s="23"/>
      <c r="E8" s="23"/>
      <c r="F8" s="23"/>
      <c r="G8" s="23"/>
      <c r="H8" s="23"/>
      <c r="I8" s="24"/>
      <c r="J8" s="24"/>
      <c r="K8" s="24"/>
      <c r="L8" s="21"/>
    </row>
    <row r="9" spans="2:12" ht="14.4" x14ac:dyDescent="0.3">
      <c r="B9" s="19" t="s">
        <v>8</v>
      </c>
      <c r="C9" s="23">
        <v>-1421728.9</v>
      </c>
      <c r="D9" s="23"/>
      <c r="E9" s="23">
        <v>-1429495.4</v>
      </c>
      <c r="F9" s="23">
        <v>-1371727.8</v>
      </c>
      <c r="G9" s="23">
        <v>-1295664.1000000001</v>
      </c>
      <c r="H9" s="23">
        <v>-1262059.8</v>
      </c>
      <c r="I9" s="24"/>
      <c r="J9" s="24"/>
      <c r="K9" s="24"/>
      <c r="L9" s="21"/>
    </row>
    <row r="10" spans="2:12" ht="14.4" x14ac:dyDescent="0.3">
      <c r="B10" s="19" t="s">
        <v>9</v>
      </c>
      <c r="C10" s="27">
        <f>C7+C9</f>
        <v>383181.90000000014</v>
      </c>
      <c r="D10" s="27"/>
      <c r="E10" s="27">
        <v>363787.5</v>
      </c>
      <c r="F10" s="27">
        <v>332704.80000000005</v>
      </c>
      <c r="G10" s="27">
        <v>320302.39999999991</v>
      </c>
      <c r="H10" s="27">
        <v>297934.59999999986</v>
      </c>
      <c r="I10" s="24"/>
      <c r="J10" s="24"/>
      <c r="K10" s="24"/>
      <c r="L10" s="21"/>
    </row>
    <row r="11" spans="2:12" ht="14.4" x14ac:dyDescent="0.3">
      <c r="B11" s="19" t="s">
        <v>10</v>
      </c>
      <c r="C11" s="23">
        <v>2158.6999999999998</v>
      </c>
      <c r="D11" s="23"/>
      <c r="E11" s="23">
        <v>1710.4</v>
      </c>
      <c r="F11" s="23">
        <v>-1174.2</v>
      </c>
      <c r="G11" s="23">
        <v>10245.299999999999</v>
      </c>
      <c r="H11" s="23">
        <v>13890</v>
      </c>
      <c r="I11" s="24"/>
      <c r="J11" s="24"/>
      <c r="K11" s="24"/>
      <c r="L11" s="21"/>
    </row>
    <row r="12" spans="2:12" ht="14.4" x14ac:dyDescent="0.3">
      <c r="B12" s="19" t="s">
        <v>11</v>
      </c>
      <c r="C12" s="27">
        <v>5156.3</v>
      </c>
      <c r="D12" s="28"/>
      <c r="E12" s="23">
        <v>26970.3</v>
      </c>
      <c r="F12" s="23">
        <v>-33433</v>
      </c>
      <c r="G12" s="23">
        <v>-476.7</v>
      </c>
      <c r="H12" s="23">
        <v>111818.3</v>
      </c>
      <c r="I12" s="24"/>
      <c r="J12" s="24"/>
      <c r="K12" s="24"/>
      <c r="L12" s="21"/>
    </row>
    <row r="13" spans="2:12" ht="6" customHeight="1" x14ac:dyDescent="0.3">
      <c r="B13" s="29"/>
      <c r="C13" s="30"/>
      <c r="D13" s="30"/>
      <c r="E13" s="30"/>
      <c r="F13" s="30"/>
      <c r="G13" s="30"/>
      <c r="H13" s="30"/>
      <c r="I13" s="24"/>
      <c r="J13" s="24"/>
      <c r="K13" s="24"/>
      <c r="L13" s="21"/>
    </row>
    <row r="14" spans="2:12" s="1" customFormat="1" ht="14.4" x14ac:dyDescent="0.3">
      <c r="B14" s="7" t="s">
        <v>12</v>
      </c>
      <c r="C14" s="8">
        <f>SUM(C10:C12)</f>
        <v>390496.90000000014</v>
      </c>
      <c r="D14" s="8"/>
      <c r="E14" s="8">
        <f>SUM(E10:E12)</f>
        <v>392468.2</v>
      </c>
      <c r="F14" s="8">
        <f>SUM(F10:F12)</f>
        <v>298097.60000000003</v>
      </c>
      <c r="G14" s="8">
        <f t="shared" ref="G14:H14" si="0">SUM(G10:G12)</f>
        <v>330070.99999999988</v>
      </c>
      <c r="H14" s="8">
        <f t="shared" si="0"/>
        <v>423642.89999999985</v>
      </c>
      <c r="L14" s="21"/>
    </row>
    <row r="15" spans="2:12" ht="14.4" x14ac:dyDescent="0.3">
      <c r="B15" s="19" t="s">
        <v>13</v>
      </c>
      <c r="C15" s="23">
        <v>310.3</v>
      </c>
      <c r="D15" s="23"/>
      <c r="E15" s="23">
        <v>525.9</v>
      </c>
      <c r="F15" s="23">
        <v>7617.7</v>
      </c>
      <c r="G15" s="23">
        <v>-1765.1</v>
      </c>
      <c r="H15" s="23">
        <v>-826</v>
      </c>
      <c r="I15" s="24"/>
      <c r="J15" s="24"/>
      <c r="K15" s="24"/>
      <c r="L15" s="21"/>
    </row>
    <row r="16" spans="2:12" ht="14.4" x14ac:dyDescent="0.3">
      <c r="B16" s="19" t="s">
        <v>14</v>
      </c>
      <c r="C16" s="23">
        <v>9572.9</v>
      </c>
      <c r="D16" s="23"/>
      <c r="E16" s="23">
        <v>10089.700000000001</v>
      </c>
      <c r="F16" s="23">
        <v>6450</v>
      </c>
      <c r="G16" s="23">
        <v>7331.4</v>
      </c>
      <c r="H16" s="23">
        <v>9018.1</v>
      </c>
      <c r="I16" s="24"/>
      <c r="J16" s="24"/>
      <c r="K16" s="24"/>
      <c r="L16" s="21"/>
    </row>
    <row r="17" spans="1:12" ht="14.4" x14ac:dyDescent="0.3">
      <c r="A17" s="24"/>
      <c r="B17" s="19" t="s">
        <v>15</v>
      </c>
      <c r="C17" s="31">
        <v>-213950</v>
      </c>
      <c r="D17" s="31"/>
      <c r="E17" s="23">
        <v>-194493.5</v>
      </c>
      <c r="F17" s="23">
        <v>-175350.39999999999</v>
      </c>
      <c r="G17" s="23">
        <v>-169138.9</v>
      </c>
      <c r="H17" s="23">
        <v>-166737</v>
      </c>
      <c r="I17" s="24"/>
      <c r="J17" s="24"/>
      <c r="K17" s="24"/>
      <c r="L17" s="21"/>
    </row>
    <row r="18" spans="1:12" ht="14.4" x14ac:dyDescent="0.3">
      <c r="A18" s="24"/>
      <c r="B18" s="19" t="s">
        <v>16</v>
      </c>
      <c r="C18" s="31">
        <v>-1996.4</v>
      </c>
      <c r="D18" s="31"/>
      <c r="E18" s="23">
        <v>-3409.8</v>
      </c>
      <c r="F18" s="23">
        <v>-2059.1</v>
      </c>
      <c r="G18" s="23">
        <v>9</v>
      </c>
      <c r="H18" s="23" t="s">
        <v>31</v>
      </c>
      <c r="I18" s="24"/>
      <c r="J18" s="24"/>
      <c r="K18" s="24"/>
      <c r="L18" s="21"/>
    </row>
    <row r="19" spans="1:12" ht="14.4" x14ac:dyDescent="0.3">
      <c r="A19" s="24"/>
      <c r="B19" s="19" t="s">
        <v>17</v>
      </c>
      <c r="C19" s="31">
        <v>645.90000000000009</v>
      </c>
      <c r="D19" s="31"/>
      <c r="E19" s="23">
        <v>637.5</v>
      </c>
      <c r="F19" s="23">
        <v>645.9</v>
      </c>
      <c r="G19" s="23">
        <v>384</v>
      </c>
      <c r="H19" s="23">
        <v>778.9</v>
      </c>
      <c r="I19" s="24"/>
      <c r="J19" s="24"/>
      <c r="K19" s="24"/>
      <c r="L19" s="21"/>
    </row>
    <row r="20" spans="1:12" ht="14.4" x14ac:dyDescent="0.3">
      <c r="A20" s="24"/>
      <c r="B20" s="19" t="s">
        <v>18</v>
      </c>
      <c r="C20" s="31">
        <v>3432.5</v>
      </c>
      <c r="D20" s="31"/>
      <c r="E20" s="23">
        <v>-1632.9</v>
      </c>
      <c r="F20" s="23">
        <v>-4282.7</v>
      </c>
      <c r="G20" s="23">
        <v>6769</v>
      </c>
      <c r="H20" s="23">
        <v>3292.6</v>
      </c>
      <c r="I20" s="24"/>
      <c r="J20" s="24"/>
      <c r="K20" s="24"/>
      <c r="L20" s="21"/>
    </row>
    <row r="21" spans="1:12" ht="14.4" x14ac:dyDescent="0.3">
      <c r="A21" s="24"/>
      <c r="B21" s="19" t="s">
        <v>19</v>
      </c>
      <c r="C21" s="31">
        <v>-215.8</v>
      </c>
      <c r="D21" s="31"/>
      <c r="E21" s="23">
        <v>-15798.5</v>
      </c>
      <c r="F21" s="23">
        <v>-8174.4</v>
      </c>
      <c r="G21" s="23">
        <v>-6079</v>
      </c>
      <c r="H21" s="23">
        <v>-15878.9</v>
      </c>
      <c r="I21" s="24"/>
      <c r="J21" s="24"/>
      <c r="K21" s="24"/>
      <c r="L21" s="21"/>
    </row>
    <row r="22" spans="1:12" ht="14.4" x14ac:dyDescent="0.3">
      <c r="A22" s="24"/>
      <c r="B22" s="19" t="s">
        <v>20</v>
      </c>
      <c r="C22" s="31">
        <v>121567.7</v>
      </c>
      <c r="D22" s="31"/>
      <c r="E22" s="23">
        <v>62729.4</v>
      </c>
      <c r="F22" s="23">
        <v>95083</v>
      </c>
      <c r="G22" s="23">
        <v>16109</v>
      </c>
      <c r="H22" s="23">
        <v>4256</v>
      </c>
      <c r="I22" s="24"/>
      <c r="J22" s="24"/>
      <c r="K22" s="24"/>
      <c r="L22" s="21"/>
    </row>
    <row r="23" spans="1:12" ht="6" customHeight="1" x14ac:dyDescent="0.3">
      <c r="A23" s="32"/>
      <c r="B23" s="33"/>
      <c r="C23" s="30"/>
      <c r="D23" s="30"/>
      <c r="E23" s="30"/>
      <c r="F23" s="30"/>
      <c r="G23" s="30"/>
      <c r="H23" s="30"/>
      <c r="I23" s="24"/>
      <c r="J23" s="24"/>
      <c r="K23" s="24"/>
      <c r="L23" s="21"/>
    </row>
    <row r="24" spans="1:12" ht="14.4" x14ac:dyDescent="0.3">
      <c r="A24" s="24"/>
      <c r="B24" s="19" t="s">
        <v>21</v>
      </c>
      <c r="C24" s="27">
        <f>SUM(C14:C22)</f>
        <v>309864.00000000017</v>
      </c>
      <c r="D24" s="27"/>
      <c r="E24" s="27">
        <f>SUM(E14:E22)</f>
        <v>251116.00000000006</v>
      </c>
      <c r="F24" s="27">
        <f>SUM(F14:F22)</f>
        <v>218027.60000000003</v>
      </c>
      <c r="G24" s="27">
        <f t="shared" ref="G24:H24" si="1">SUM(G14:G22)</f>
        <v>183690.39999999994</v>
      </c>
      <c r="H24" s="27">
        <f t="shared" si="1"/>
        <v>257546.59999999983</v>
      </c>
      <c r="I24" s="24"/>
      <c r="J24" s="24"/>
      <c r="K24" s="24"/>
      <c r="L24" s="21"/>
    </row>
    <row r="25" spans="1:12" ht="14.4" x14ac:dyDescent="0.3">
      <c r="A25" s="24"/>
      <c r="B25" s="19" t="s">
        <v>22</v>
      </c>
      <c r="C25" s="23">
        <v>-44</v>
      </c>
      <c r="D25" s="23"/>
      <c r="E25" s="23">
        <v>-36.299999999999997</v>
      </c>
      <c r="F25" s="23">
        <v>-40.299999999999997</v>
      </c>
      <c r="G25" s="23">
        <v>-125.2</v>
      </c>
      <c r="H25" s="23">
        <v>-48.8</v>
      </c>
      <c r="I25" s="24"/>
      <c r="J25" s="24"/>
      <c r="K25" s="24"/>
      <c r="L25" s="21"/>
    </row>
    <row r="26" spans="1:12" ht="6" customHeight="1" x14ac:dyDescent="0.3">
      <c r="A26" s="24"/>
      <c r="B26" s="19"/>
      <c r="C26" s="23"/>
      <c r="D26" s="23"/>
      <c r="E26" s="23"/>
      <c r="F26" s="23"/>
      <c r="G26" s="23"/>
      <c r="H26" s="23"/>
      <c r="I26" s="24"/>
      <c r="J26" s="24"/>
      <c r="K26" s="24"/>
      <c r="L26" s="21"/>
    </row>
    <row r="27" spans="1:12" ht="12.75" customHeight="1" x14ac:dyDescent="0.25">
      <c r="A27" s="24"/>
      <c r="B27" s="19" t="s">
        <v>23</v>
      </c>
      <c r="C27" s="23">
        <f>SUM(C24:C25)</f>
        <v>309820.00000000017</v>
      </c>
      <c r="D27" s="23"/>
      <c r="E27" s="23">
        <v>251079.70000000007</v>
      </c>
      <c r="F27" s="23">
        <v>217987.30000000005</v>
      </c>
      <c r="G27" s="23">
        <v>183565.19999999992</v>
      </c>
      <c r="H27" s="23">
        <v>257497.79999999984</v>
      </c>
      <c r="I27" s="24"/>
      <c r="J27" s="24"/>
      <c r="K27" s="24"/>
      <c r="L27" s="24"/>
    </row>
    <row r="28" spans="1:12" ht="12.75" customHeight="1" x14ac:dyDescent="0.25">
      <c r="A28" s="24"/>
      <c r="B28" s="19" t="s">
        <v>29</v>
      </c>
      <c r="C28" s="31">
        <v>0</v>
      </c>
      <c r="D28" s="31"/>
      <c r="E28" s="23">
        <v>0</v>
      </c>
      <c r="F28" s="23">
        <v>0</v>
      </c>
      <c r="G28" s="23">
        <v>72707</v>
      </c>
      <c r="H28" s="23">
        <v>15651.1</v>
      </c>
      <c r="I28" s="24"/>
      <c r="J28" s="24"/>
      <c r="K28" s="24"/>
      <c r="L28" s="24"/>
    </row>
    <row r="29" spans="1:12" ht="12.75" customHeight="1" x14ac:dyDescent="0.25">
      <c r="A29" s="24"/>
      <c r="B29" s="19" t="s">
        <v>24</v>
      </c>
      <c r="C29" s="31">
        <v>-144847.5</v>
      </c>
      <c r="D29" s="31"/>
      <c r="E29" s="23">
        <v>156020.70000000001</v>
      </c>
      <c r="F29" s="23">
        <v>-90214.7</v>
      </c>
      <c r="G29" s="23">
        <v>53412.6</v>
      </c>
      <c r="H29" s="23">
        <v>-42346.400000000001</v>
      </c>
      <c r="I29" s="24"/>
      <c r="J29" s="24"/>
      <c r="K29" s="24"/>
      <c r="L29" s="24"/>
    </row>
    <row r="30" spans="1:12" ht="12.75" customHeight="1" x14ac:dyDescent="0.25">
      <c r="A30" s="24"/>
      <c r="B30" s="19" t="s">
        <v>25</v>
      </c>
      <c r="C30" s="31">
        <v>76</v>
      </c>
      <c r="D30" s="31"/>
      <c r="E30" s="23">
        <v>-835.6</v>
      </c>
      <c r="F30" s="23">
        <v>-140.10000000000002</v>
      </c>
      <c r="G30" s="23">
        <v>2677</v>
      </c>
      <c r="H30" s="23">
        <v>-289.5</v>
      </c>
      <c r="I30" s="24"/>
      <c r="J30" s="24"/>
      <c r="K30" s="24"/>
      <c r="L30" s="24"/>
    </row>
    <row r="31" spans="1:12" ht="6" customHeight="1" x14ac:dyDescent="0.25">
      <c r="A31" s="24"/>
      <c r="B31" s="19"/>
      <c r="C31" s="23"/>
      <c r="D31" s="23"/>
      <c r="E31" s="23"/>
      <c r="F31" s="23"/>
      <c r="G31" s="23"/>
      <c r="H31" s="23"/>
      <c r="I31" s="24"/>
      <c r="J31" s="24"/>
      <c r="K31" s="24"/>
      <c r="L31" s="24"/>
    </row>
    <row r="32" spans="1:12" s="1" customFormat="1" ht="13.8" thickBot="1" x14ac:dyDescent="0.3">
      <c r="B32" s="9" t="s">
        <v>26</v>
      </c>
      <c r="C32" s="10">
        <f>SUM(C27:C30)</f>
        <v>165048.50000000017</v>
      </c>
      <c r="D32" s="10"/>
      <c r="E32" s="10">
        <f>SUM(E27:E30)</f>
        <v>406264.8000000001</v>
      </c>
      <c r="F32" s="10">
        <f>SUM(F27:F30)</f>
        <v>127632.50000000004</v>
      </c>
      <c r="G32" s="10">
        <f t="shared" ref="G32:H32" si="2">SUM(G27:G30)</f>
        <v>312361.79999999993</v>
      </c>
      <c r="H32" s="10">
        <f t="shared" si="2"/>
        <v>230512.99999999985</v>
      </c>
    </row>
    <row r="33" spans="2:7" s="1" customFormat="1" ht="13.8" thickTop="1" x14ac:dyDescent="0.25">
      <c r="C33" s="18"/>
      <c r="D33" s="18"/>
      <c r="E33" s="18"/>
      <c r="F33" s="18"/>
      <c r="G33" s="18"/>
    </row>
    <row r="34" spans="2:7" x14ac:dyDescent="0.25">
      <c r="B34" s="24"/>
      <c r="C34" s="24"/>
      <c r="D34" s="24"/>
      <c r="E34" s="24"/>
      <c r="F34" s="24"/>
      <c r="G34" s="24"/>
    </row>
    <row r="35" spans="2:7" x14ac:dyDescent="0.25">
      <c r="B35" s="24"/>
      <c r="C35" s="24"/>
      <c r="D35" s="24"/>
      <c r="E35" s="24"/>
      <c r="F35" s="24"/>
      <c r="G35" s="24"/>
    </row>
    <row r="36" spans="2:7" x14ac:dyDescent="0.25">
      <c r="B36" s="24"/>
      <c r="C36" s="24"/>
      <c r="D36" s="24"/>
      <c r="E36" s="24"/>
      <c r="F36" s="24"/>
      <c r="G36" s="24"/>
    </row>
    <row r="37" spans="2:7" x14ac:dyDescent="0.25">
      <c r="B37" s="1" t="s">
        <v>27</v>
      </c>
      <c r="C37" s="24"/>
      <c r="D37" s="24"/>
      <c r="E37" s="24"/>
      <c r="F37" s="24"/>
      <c r="G37" s="24"/>
    </row>
    <row r="38" spans="2:7" x14ac:dyDescent="0.25">
      <c r="B38" s="24"/>
      <c r="C38" s="24"/>
      <c r="D38" s="24"/>
      <c r="E38" s="24"/>
      <c r="F38" s="24"/>
      <c r="G38" s="2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316DCCA3234C4BB639C78E3D9B7307" ma:contentTypeVersion="8" ma:contentTypeDescription="Create a new document." ma:contentTypeScope="" ma:versionID="857ea131eb7ad0be9bdf8eef2917540e">
  <xsd:schema xmlns:xsd="http://www.w3.org/2001/XMLSchema" xmlns:xs="http://www.w3.org/2001/XMLSchema" xmlns:p="http://schemas.microsoft.com/office/2006/metadata/properties" xmlns:ns2="7143f683-8af6-47d7-b513-960a300f14d2" xmlns:ns3="3dcff094-4920-4a44-950f-401b9b960dd2" targetNamespace="http://schemas.microsoft.com/office/2006/metadata/properties" ma:root="true" ma:fieldsID="137f4f220ff59a43fbac4aa9e04d07c8" ns2:_="" ns3:_="">
    <xsd:import namespace="7143f683-8af6-47d7-b513-960a300f14d2"/>
    <xsd:import namespace="3dcff094-4920-4a44-950f-401b9b960d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43f683-8af6-47d7-b513-960a300f1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cff094-4920-4a44-950f-401b9b960d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53D26341A57B383EE0540010E0463CCA" version="1.0.0">
  <systemFields>
    <field name="Objective-Id">
      <value order="0">A54664226</value>
    </field>
    <field name="Objective-Title">
      <value order="0">Statistics - 2025 AFS Table - Aggregate Statement of Comprehensive Income</value>
    </field>
    <field name="Objective-Description">
      <value order="0"/>
    </field>
    <field name="Objective-CreationStamp">
      <value order="0">2025-11-18T13:48:51Z</value>
    </field>
    <field name="Objective-IsApproved">
      <value order="0">false</value>
    </field>
    <field name="Objective-IsPublished">
      <value order="0">false</value>
    </field>
    <field name="Objective-DatePublished">
      <value order="0"/>
    </field>
    <field name="Objective-ModificationStamp">
      <value order="0">2025-11-18T15:34:41Z</value>
    </field>
    <field name="Objective-Owner">
      <value order="0">O'Neill, Rosi R (u205206)</value>
    </field>
    <field name="Objective-Path">
      <value order="0">Objective Global Folder:Scottish Housing Regulator File Plan:Sector Analysis and Statistics:Analysis and Statistics:Published Reports: Part 3: 2024-2029</value>
    </field>
    <field name="Objective-Parent">
      <value order="0">Published Reports: Part 3: 2024-2029</value>
    </field>
    <field name="Objective-State">
      <value order="0">Being Edited</value>
    </field>
    <field name="Objective-VersionId">
      <value order="0">vA82811007</value>
    </field>
    <field name="Objective-Version">
      <value order="0">0.2</value>
    </field>
    <field name="Objective-VersionNumber">
      <value order="0">2</value>
    </field>
    <field name="Objective-VersionComment">
      <value order="0">Updating comments</value>
    </field>
    <field name="Objective-FileNumber">
      <value order="0">PROJ/125015</value>
    </field>
    <field name="Objective-Classification">
      <value order="0">OFFICIAL</value>
    </field>
    <field name="Objective-Caveats">
      <value order="0">Caveat for access to Scottish Housing Regulator</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FD1923-D132-4D6C-AAD2-FBA3E32703C2}">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dcmitype/"/>
    <ds:schemaRef ds:uri="7143f683-8af6-47d7-b513-960a300f14d2"/>
    <ds:schemaRef ds:uri="3dcff094-4920-4a44-950f-401b9b960dd2"/>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E31D8805-4C1B-4DA8-AD56-8E2BBD96F0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43f683-8af6-47d7-b513-960a300f14d2"/>
    <ds:schemaRef ds:uri="3dcff094-4920-4a44-950f-401b9b960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4.xml><?xml version="1.0" encoding="utf-8"?>
<ds:datastoreItem xmlns:ds="http://schemas.openxmlformats.org/officeDocument/2006/customXml" ds:itemID="{4C073734-2635-4034-BD41-B57DD9DC26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2024-25</vt:lpstr>
      <vt:lpstr>2023-24</vt:lpstr>
      <vt:lpstr>2022-23</vt:lpstr>
      <vt:lpstr>2021-22 </vt:lpstr>
      <vt:lpstr>2020-21</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u441084</dc:creator>
  <cp:keywords/>
  <dc:description/>
  <cp:lastModifiedBy>u205206</cp:lastModifiedBy>
  <cp:revision/>
  <dcterms:created xsi:type="dcterms:W3CDTF">2016-11-24T09:02:15Z</dcterms:created>
  <dcterms:modified xsi:type="dcterms:W3CDTF">2025-11-18T16:04:26Z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A54664226</vt:lpwstr>
  </property>
  <property fmtid="{D5CDD505-2E9C-101B-9397-08002B2CF9AE}" pid="4" name="Objective-Title">
    <vt:lpwstr>Statistics - 2025 AFS Table - Aggregate Statement of Comprehensive Income</vt:lpwstr>
  </property>
  <property fmtid="{D5CDD505-2E9C-101B-9397-08002B2CF9AE}" pid="5" name="Objective-Comment">
    <vt:lpwstr/>
  </property>
  <property fmtid="{D5CDD505-2E9C-101B-9397-08002B2CF9AE}" pid="6" name="Objective-CreationStamp">
    <vt:filetime>2025-11-18T13:48:51Z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2025-11-18T15:34:41Z</vt:filetime>
  </property>
  <property fmtid="{D5CDD505-2E9C-101B-9397-08002B2CF9AE}" pid="11" name="Objective-Owner">
    <vt:lpwstr>O'Neill, Rosi R (u205206)</vt:lpwstr>
  </property>
  <property fmtid="{D5CDD505-2E9C-101B-9397-08002B2CF9AE}" pid="12" name="Objective-Path">
    <vt:lpwstr>Objective Global Folder:Scottish Housing Regulator File Plan:Sector Analysis and Statistics:Analysis and Statistics:Published Reports: Part 3: 2024-2029</vt:lpwstr>
  </property>
  <property fmtid="{D5CDD505-2E9C-101B-9397-08002B2CF9AE}" pid="13" name="Objective-Parent">
    <vt:lpwstr>Published Reports: Part 3: 2024-2029</vt:lpwstr>
  </property>
  <property fmtid="{D5CDD505-2E9C-101B-9397-08002B2CF9AE}" pid="14" name="Objective-State">
    <vt:lpwstr>Being Edited</vt:lpwstr>
  </property>
  <property fmtid="{D5CDD505-2E9C-101B-9397-08002B2CF9AE}" pid="15" name="Objective-Version">
    <vt:lpwstr>0.2</vt:lpwstr>
  </property>
  <property fmtid="{D5CDD505-2E9C-101B-9397-08002B2CF9AE}" pid="16" name="Objective-VersionNumber">
    <vt:r8>2</vt:r8>
  </property>
  <property fmtid="{D5CDD505-2E9C-101B-9397-08002B2CF9AE}" pid="17" name="Objective-VersionComment">
    <vt:lpwstr>Updating comments</vt:lpwstr>
  </property>
  <property fmtid="{D5CDD505-2E9C-101B-9397-08002B2CF9AE}" pid="18" name="Objective-FileNumber">
    <vt:lpwstr>PROJ/125015</vt:lpwstr>
  </property>
  <property fmtid="{D5CDD505-2E9C-101B-9397-08002B2CF9AE}" pid="19" name="Objective-Classification">
    <vt:lpwstr>OFFICIAL</vt:lpwstr>
  </property>
  <property fmtid="{D5CDD505-2E9C-101B-9397-08002B2CF9AE}" pid="20" name="Objective-Caveats">
    <vt:lpwstr>Caveat for access to Scottish Housing Regulator</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vA82811007</vt:lpwstr>
  </property>
  <property fmtid="{D5CDD505-2E9C-101B-9397-08002B2CF9AE}" pid="27" name="Objective-Connect Creator">
    <vt:lpwstr/>
  </property>
  <property fmtid="{D5CDD505-2E9C-101B-9397-08002B2CF9AE}" pid="28" name="Objective-Date Received">
    <vt:lpwstr/>
  </property>
  <property fmtid="{D5CDD505-2E9C-101B-9397-08002B2CF9AE}" pid="29" name="Objective-Date of Original">
    <vt:lpwstr/>
  </property>
  <property fmtid="{D5CDD505-2E9C-101B-9397-08002B2CF9AE}" pid="30" name="Objective-SG Web Publication - Category">
    <vt:lpwstr/>
  </property>
  <property fmtid="{D5CDD505-2E9C-101B-9397-08002B2CF9AE}" pid="31" name="Objective-SG Web Publication - Category 2 Classification">
    <vt:lpwstr/>
  </property>
  <property fmtid="{D5CDD505-2E9C-101B-9397-08002B2CF9AE}" pid="32" name="Objective-Connect Creator [system]">
    <vt:lpwstr/>
  </property>
  <property fmtid="{D5CDD505-2E9C-101B-9397-08002B2CF9AE}" pid="33" name="ContentTypeId">
    <vt:lpwstr>0x01010028316DCCA3234C4BB639C78E3D9B7307</vt:lpwstr>
  </property>
  <property fmtid="{D5CDD505-2E9C-101B-9397-08002B2CF9AE}" pid="34" name="Objective-Required Redaction">
    <vt:lpwstr/>
  </property>
  <property fmtid="{D5CDD505-2E9C-101B-9397-08002B2CF9AE}" pid="35" name="Order">
    <vt:r8>36300</vt:r8>
  </property>
  <property fmtid="{D5CDD505-2E9C-101B-9397-08002B2CF9AE}" pid="36" name="ComplianceAssetId">
    <vt:lpwstr/>
  </property>
  <property fmtid="{D5CDD505-2E9C-101B-9397-08002B2CF9AE}" pid="37" name="_ExtendedDescription">
    <vt:lpwstr/>
  </property>
  <property fmtid="{D5CDD505-2E9C-101B-9397-08002B2CF9AE}" pid="38" name="TriggerFlowInfo">
    <vt:lpwstr/>
  </property>
  <property fmtid="{D5CDD505-2E9C-101B-9397-08002B2CF9AE}" pid="39" name="Objective-Shared By">
    <vt:lpwstr/>
  </property>
  <property fmtid="{D5CDD505-2E9C-101B-9397-08002B2CF9AE}" pid="40" name="Objective-Access Conditions">
    <vt:lpwstr/>
  </property>
  <property fmtid="{D5CDD505-2E9C-101B-9397-08002B2CF9AE}" pid="41" name="Objective-Access Status">
    <vt:lpwstr/>
  </property>
  <property fmtid="{D5CDD505-2E9C-101B-9397-08002B2CF9AE}" pid="42" name="Objective-Date Open From">
    <vt:lpwstr/>
  </property>
</Properties>
</file>