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205206\Objective\Director\Cache\erdm.scotland.gov.uk uA2774\A54666419\"/>
    </mc:Choice>
  </mc:AlternateContent>
  <xr:revisionPtr revIDLastSave="0" documentId="13_ncr:1_{011C37BB-C004-4F31-9A85-DE823BB71374}" xr6:coauthVersionLast="47" xr6:coauthVersionMax="47" xr10:uidLastSave="{00000000-0000-0000-0000-000000000000}"/>
  <bookViews>
    <workbookView xWindow="28680" yWindow="-120" windowWidth="29040" windowHeight="15720" tabRatio="828" xr2:uid="{00000000-000D-0000-FFFF-FFFF00000000}"/>
  </bookViews>
  <sheets>
    <sheet name="2024-25" sheetId="11" r:id="rId1"/>
    <sheet name="2023-24" sheetId="10" r:id="rId2"/>
    <sheet name="2022-23" sheetId="9" r:id="rId3"/>
    <sheet name="2021-22" sheetId="8" r:id="rId4"/>
    <sheet name="2020-21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1" l="1"/>
  <c r="C11" i="11"/>
  <c r="F11" i="11"/>
  <c r="E11" i="11"/>
  <c r="D11" i="11"/>
  <c r="G9" i="11"/>
  <c r="G7" i="11"/>
  <c r="G6" i="11"/>
  <c r="C8" i="10"/>
  <c r="F11" i="10"/>
  <c r="D11" i="10"/>
  <c r="G9" i="10"/>
  <c r="C11" i="10"/>
  <c r="E11" i="10"/>
  <c r="G6" i="10"/>
  <c r="F7" i="9"/>
  <c r="F6" i="9"/>
  <c r="E7" i="9"/>
  <c r="E6" i="9"/>
  <c r="C8" i="9"/>
  <c r="C7" i="9"/>
  <c r="C6" i="9"/>
  <c r="G8" i="11" l="1"/>
  <c r="G11" i="11" s="1"/>
  <c r="G7" i="10"/>
  <c r="G8" i="10"/>
  <c r="F11" i="9"/>
  <c r="E11" i="9"/>
  <c r="D11" i="9"/>
  <c r="C11" i="9"/>
  <c r="G9" i="9"/>
  <c r="G8" i="9"/>
  <c r="G7" i="9"/>
  <c r="G6" i="9"/>
  <c r="G9" i="8"/>
  <c r="G7" i="8"/>
  <c r="E11" i="8"/>
  <c r="G8" i="8"/>
  <c r="G6" i="8"/>
  <c r="F11" i="8"/>
  <c r="D11" i="8"/>
  <c r="C11" i="8"/>
  <c r="G11" i="10" l="1"/>
  <c r="G11" i="9"/>
  <c r="G11" i="8"/>
  <c r="F11" i="7"/>
  <c r="E11" i="7"/>
  <c r="D11" i="7"/>
  <c r="C11" i="7"/>
  <c r="G9" i="7"/>
  <c r="G8" i="7"/>
  <c r="G7" i="7"/>
  <c r="G6" i="7"/>
  <c r="G11" i="7" l="1"/>
</calcChain>
</file>

<file path=xl/sharedStrings.xml><?xml version="1.0" encoding="utf-8"?>
<sst xmlns="http://schemas.openxmlformats.org/spreadsheetml/2006/main" count="60" uniqueCount="12">
  <si>
    <t>Aggregate Analysis - Units</t>
  </si>
  <si>
    <t>General Needs Social Housing</t>
  </si>
  <si>
    <t>Supported Social Housing Accommodation</t>
  </si>
  <si>
    <t>Shared Ownership Housing</t>
  </si>
  <si>
    <t>Other</t>
  </si>
  <si>
    <t>Total</t>
  </si>
  <si>
    <t>Units owned and managed at year end</t>
  </si>
  <si>
    <t>Units owned not managed at year end</t>
  </si>
  <si>
    <t>Units managed not owned at year end</t>
  </si>
  <si>
    <t>Units held for demolition at year end</t>
  </si>
  <si>
    <t>Total units owned and managed at year end</t>
  </si>
  <si>
    <t>Source: Scottish Housing Regulator Audited Financial Statements 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</si>
</sst>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;[Red]\(#,##0.0\)"/>
    <numFmt numFmtId="165" formatCode="#,##0;[Red]\(#,##0\)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7274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/>
    <xf numFmtId="0" fontId="1" fillId="0" borderId="0" xfId="1"/>
    <xf numFmtId="0" fontId="3" fillId="2" borderId="1" xfId="1" applyFont="1" applyFill="1" applyBorder="1"/>
    <xf numFmtId="0" fontId="3" fillId="2" borderId="2" xfId="1" quotePrefix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 wrapText="1"/>
    </xf>
    <xf numFmtId="0" fontId="3" fillId="2" borderId="1" xfId="1" quotePrefix="1" applyFont="1" applyFill="1" applyBorder="1" applyAlignment="1">
      <alignment horizontal="center" wrapText="1"/>
    </xf>
    <xf numFmtId="0" fontId="3" fillId="0" borderId="0" xfId="1" applyFont="1"/>
    <xf numFmtId="0" fontId="3" fillId="2" borderId="3" xfId="1" applyFont="1" applyFill="1" applyBorder="1"/>
    <xf numFmtId="0" fontId="3" fillId="2" borderId="0" xfId="1" applyFont="1" applyFill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1" fillId="0" borderId="1" xfId="1" applyBorder="1"/>
    <xf numFmtId="0" fontId="1" fillId="0" borderId="2" xfId="1" applyBorder="1"/>
    <xf numFmtId="0" fontId="1" fillId="0" borderId="5" xfId="1" applyBorder="1"/>
    <xf numFmtId="164" fontId="1" fillId="0" borderId="3" xfId="1" applyNumberFormat="1" applyBorder="1"/>
    <xf numFmtId="165" fontId="1" fillId="0" borderId="0" xfId="1" applyNumberFormat="1"/>
    <xf numFmtId="165" fontId="1" fillId="0" borderId="3" xfId="1" applyNumberFormat="1" applyBorder="1"/>
    <xf numFmtId="165" fontId="1" fillId="0" borderId="6" xfId="1" applyNumberFormat="1" applyBorder="1"/>
    <xf numFmtId="164" fontId="1" fillId="0" borderId="0" xfId="1" applyNumberFormat="1"/>
    <xf numFmtId="165" fontId="2" fillId="0" borderId="6" xfId="1" applyNumberFormat="1" applyFont="1" applyBorder="1"/>
    <xf numFmtId="165" fontId="2" fillId="0" borderId="8" xfId="1" applyNumberFormat="1" applyFont="1" applyBorder="1"/>
    <xf numFmtId="0" fontId="1" fillId="0" borderId="6" xfId="1" applyBorder="1"/>
    <xf numFmtId="165" fontId="2" fillId="0" borderId="9" xfId="1" applyNumberFormat="1" applyFont="1" applyBorder="1"/>
    <xf numFmtId="0" fontId="4" fillId="0" borderId="0" xfId="1" applyFont="1"/>
    <xf numFmtId="164" fontId="1" fillId="0" borderId="4" xfId="1" applyNumberFormat="1" applyBorder="1"/>
    <xf numFmtId="165" fontId="1" fillId="0" borderId="7" xfId="1" applyNumberFormat="1" applyBorder="1"/>
    <xf numFmtId="165" fontId="1" fillId="0" borderId="4" xfId="1" applyNumberFormat="1" applyBorder="1"/>
    <xf numFmtId="165" fontId="1" fillId="0" borderId="8" xfId="1" applyNumberFormat="1" applyBorder="1"/>
    <xf numFmtId="165" fontId="1" fillId="0" borderId="8" xfId="1" applyNumberFormat="1" applyBorder="1" applyAlignment="1">
      <alignment horizontal="right"/>
    </xf>
    <xf numFmtId="165" fontId="2" fillId="0" borderId="4" xfId="1" applyNumberFormat="1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15</xdr:row>
      <xdr:rowOff>0</xdr:rowOff>
    </xdr:from>
    <xdr:to>
      <xdr:col>7</xdr:col>
      <xdr:colOff>9525</xdr:colOff>
      <xdr:row>22</xdr:row>
      <xdr:rowOff>121920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981F753-558C-49C3-B1B4-03147CC73A23}"/>
            </a:ext>
          </a:extLst>
        </xdr:cNvPr>
        <xdr:cNvSpPr txBox="1"/>
      </xdr:nvSpPr>
      <xdr:spPr>
        <a:xfrm>
          <a:off x="657225" y="2773680"/>
          <a:ext cx="9136380" cy="1295400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000" b="0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0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Notes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1) Units owned not managed at the year end include one RSL parent where most of the 13,301 units are managed by its subsidiaries, one of which is also an RSL.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2) Units managed not owned has been adjusted to ensure that the number of units input by the subsidiary RSL noted above are not double-counted.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15</xdr:row>
      <xdr:rowOff>0</xdr:rowOff>
    </xdr:from>
    <xdr:to>
      <xdr:col>7</xdr:col>
      <xdr:colOff>9525</xdr:colOff>
      <xdr:row>22</xdr:row>
      <xdr:rowOff>121920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58C718-14A5-4B17-9707-8EA652686ECD}"/>
            </a:ext>
          </a:extLst>
        </xdr:cNvPr>
        <xdr:cNvSpPr txBox="1"/>
      </xdr:nvSpPr>
      <xdr:spPr>
        <a:xfrm>
          <a:off x="669925" y="2698750"/>
          <a:ext cx="9302750" cy="1233170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000" b="0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0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Notes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1) Units owned not managed at the year end include one RSL parent whose 13,200 units are managed by its subsidiaries, one of which is also an RSL.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2) Units managed not owned has been adjusted to ensure that the number of units input by the subsidiary RSL noted above are not double-counted.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15</xdr:row>
      <xdr:rowOff>0</xdr:rowOff>
    </xdr:from>
    <xdr:to>
      <xdr:col>7</xdr:col>
      <xdr:colOff>9525</xdr:colOff>
      <xdr:row>22</xdr:row>
      <xdr:rowOff>121920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800485B-6CCA-43D7-B4A1-DFF022B0D50D}"/>
            </a:ext>
          </a:extLst>
        </xdr:cNvPr>
        <xdr:cNvSpPr txBox="1"/>
      </xdr:nvSpPr>
      <xdr:spPr>
        <a:xfrm>
          <a:off x="657225" y="2773680"/>
          <a:ext cx="9136380" cy="12954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000" b="0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0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Notes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1. Units owned not managed at the year end include one RSL parent whose 12,672 units are managed by its subsidiaries, one of which is also an RSL.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15</xdr:row>
      <xdr:rowOff>0</xdr:rowOff>
    </xdr:from>
    <xdr:to>
      <xdr:col>7</xdr:col>
      <xdr:colOff>9525</xdr:colOff>
      <xdr:row>21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7225" y="2698750"/>
          <a:ext cx="9353550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u="sng">
              <a:latin typeface="Arial" pitchFamily="34" charset="0"/>
              <a:cs typeface="Arial" pitchFamily="34" charset="0"/>
            </a:rPr>
            <a:t>Notes</a:t>
          </a:r>
        </a:p>
        <a:p>
          <a:endParaRPr lang="en-GB" sz="1000">
            <a:latin typeface="Arial" pitchFamily="34" charset="0"/>
            <a:cs typeface="Arial" pitchFamily="34" charset="0"/>
          </a:endParaRPr>
        </a:p>
        <a:p>
          <a:r>
            <a:rPr lang="en-GB" sz="1000">
              <a:latin typeface="Arial" pitchFamily="34" charset="0"/>
              <a:cs typeface="Arial" pitchFamily="34" charset="0"/>
            </a:rPr>
            <a:t>1.   Units</a:t>
          </a:r>
          <a:r>
            <a:rPr lang="en-GB" sz="1000" baseline="0">
              <a:latin typeface="Arial" pitchFamily="34" charset="0"/>
              <a:cs typeface="Arial" pitchFamily="34" charset="0"/>
            </a:rPr>
            <a:t> held for demolition consist of six RSLs (2021 3 RSLs), of which one RSL accounts for 613 units (2021 121 units).  </a:t>
          </a:r>
          <a:endParaRPr lang="en-GB" sz="10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15</xdr:row>
      <xdr:rowOff>0</xdr:rowOff>
    </xdr:from>
    <xdr:to>
      <xdr:col>7</xdr:col>
      <xdr:colOff>9525</xdr:colOff>
      <xdr:row>21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28650" y="2847975"/>
          <a:ext cx="8924925" cy="10287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0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99B17-3556-4E01-92E2-739A0F0015A2}">
  <dimension ref="A1:G14"/>
  <sheetViews>
    <sheetView tabSelected="1" workbookViewId="0">
      <selection activeCell="C8" sqref="C8"/>
    </sheetView>
  </sheetViews>
  <sheetFormatPr defaultColWidth="9.44140625" defaultRowHeight="13.2" x14ac:dyDescent="0.25"/>
  <cols>
    <col min="1" max="1" width="9.44140625" style="2"/>
    <col min="2" max="2" width="55.44140625" style="2" customWidth="1"/>
    <col min="3" max="7" width="15.5546875" style="2" customWidth="1"/>
    <col min="8" max="16384" width="9.44140625" style="2"/>
  </cols>
  <sheetData>
    <row r="1" spans="1:7" x14ac:dyDescent="0.25">
      <c r="B1" s="1" t="s">
        <v>0</v>
      </c>
    </row>
    <row r="3" spans="1:7" s="7" customFormat="1" ht="39.6" x14ac:dyDescent="0.25">
      <c r="B3" s="3"/>
      <c r="C3" s="4" t="s">
        <v>1</v>
      </c>
      <c r="D3" s="5" t="s">
        <v>2</v>
      </c>
      <c r="E3" s="6" t="s">
        <v>3</v>
      </c>
      <c r="F3" s="6" t="s">
        <v>4</v>
      </c>
      <c r="G3" s="6" t="s">
        <v>5</v>
      </c>
    </row>
    <row r="4" spans="1:7" s="7" customFormat="1" x14ac:dyDescent="0.25">
      <c r="B4" s="8"/>
      <c r="C4" s="9"/>
      <c r="D4" s="10"/>
      <c r="E4" s="10"/>
      <c r="F4" s="10"/>
      <c r="G4" s="10"/>
    </row>
    <row r="5" spans="1:7" ht="6" customHeight="1" x14ac:dyDescent="0.25">
      <c r="B5" s="11"/>
      <c r="C5" s="12"/>
      <c r="D5" s="11"/>
      <c r="E5" s="13"/>
      <c r="F5" s="13"/>
      <c r="G5" s="13"/>
    </row>
    <row r="6" spans="1:7" s="18" customFormat="1" x14ac:dyDescent="0.25">
      <c r="B6" s="14" t="s">
        <v>6</v>
      </c>
      <c r="C6" s="15">
        <v>277738</v>
      </c>
      <c r="D6" s="16">
        <v>20576</v>
      </c>
      <c r="E6" s="17">
        <v>3467</v>
      </c>
      <c r="F6" s="17">
        <v>2920</v>
      </c>
      <c r="G6" s="19">
        <f>SUM(C6:F6)</f>
        <v>304701</v>
      </c>
    </row>
    <row r="7" spans="1:7" s="18" customFormat="1" x14ac:dyDescent="0.25">
      <c r="B7" s="14" t="s">
        <v>7</v>
      </c>
      <c r="C7" s="15">
        <v>14440</v>
      </c>
      <c r="D7" s="16">
        <v>195</v>
      </c>
      <c r="E7" s="17">
        <v>406</v>
      </c>
      <c r="F7" s="17">
        <v>813</v>
      </c>
      <c r="G7" s="19">
        <f>SUM(C7:F7)</f>
        <v>15854</v>
      </c>
    </row>
    <row r="8" spans="1:7" s="18" customFormat="1" x14ac:dyDescent="0.25">
      <c r="B8" s="14" t="s">
        <v>8</v>
      </c>
      <c r="C8" s="15">
        <f>11887-10760</f>
        <v>1127</v>
      </c>
      <c r="D8" s="16">
        <v>331</v>
      </c>
      <c r="E8" s="17">
        <v>0</v>
      </c>
      <c r="F8" s="17">
        <v>116</v>
      </c>
      <c r="G8" s="19">
        <f>SUM(C8:F8)</f>
        <v>1574</v>
      </c>
    </row>
    <row r="9" spans="1:7" s="18" customFormat="1" x14ac:dyDescent="0.25">
      <c r="B9" s="24" t="s">
        <v>9</v>
      </c>
      <c r="C9" s="25">
        <v>-559</v>
      </c>
      <c r="D9" s="26">
        <v>-1</v>
      </c>
      <c r="E9" s="28">
        <v>0</v>
      </c>
      <c r="F9" s="27">
        <v>-4</v>
      </c>
      <c r="G9" s="29">
        <f>SUM(C9:F9)</f>
        <v>-564</v>
      </c>
    </row>
    <row r="10" spans="1:7" s="18" customFormat="1" x14ac:dyDescent="0.25">
      <c r="B10" s="14"/>
      <c r="C10" s="15"/>
      <c r="D10" s="16"/>
      <c r="E10" s="17"/>
      <c r="F10" s="17"/>
      <c r="G10" s="17"/>
    </row>
    <row r="11" spans="1:7" ht="13.8" thickBot="1" x14ac:dyDescent="0.3">
      <c r="A11" s="21"/>
      <c r="B11" s="22" t="s">
        <v>10</v>
      </c>
      <c r="C11" s="22">
        <f>SUM(C6:C10)</f>
        <v>292746</v>
      </c>
      <c r="D11" s="22">
        <f t="shared" ref="D11:G11" si="0">SUM(D6:D10)</f>
        <v>21101</v>
      </c>
      <c r="E11" s="22">
        <f t="shared" si="0"/>
        <v>3873</v>
      </c>
      <c r="F11" s="22">
        <f t="shared" si="0"/>
        <v>3845</v>
      </c>
      <c r="G11" s="22">
        <f t="shared" si="0"/>
        <v>321565</v>
      </c>
    </row>
    <row r="12" spans="1:7" ht="13.8" thickTop="1" x14ac:dyDescent="0.25"/>
    <row r="14" spans="1:7" x14ac:dyDescent="0.25">
      <c r="B14" s="23" t="s">
        <v>11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20D94-9B20-4487-99DA-2213CF30A72F}">
  <dimension ref="A1:G14"/>
  <sheetViews>
    <sheetView workbookViewId="0">
      <selection activeCell="C8" sqref="C8"/>
    </sheetView>
  </sheetViews>
  <sheetFormatPr defaultColWidth="9.44140625" defaultRowHeight="13.2" x14ac:dyDescent="0.25"/>
  <cols>
    <col min="1" max="1" width="9.44140625" style="2"/>
    <col min="2" max="2" width="55.44140625" style="2" customWidth="1"/>
    <col min="3" max="7" width="15.5546875" style="2" customWidth="1"/>
    <col min="8" max="16384" width="9.44140625" style="2"/>
  </cols>
  <sheetData>
    <row r="1" spans="1:7" x14ac:dyDescent="0.25">
      <c r="B1" s="1" t="s">
        <v>0</v>
      </c>
    </row>
    <row r="3" spans="1:7" s="7" customFormat="1" ht="39.6" x14ac:dyDescent="0.25">
      <c r="B3" s="3"/>
      <c r="C3" s="4" t="s">
        <v>1</v>
      </c>
      <c r="D3" s="5" t="s">
        <v>2</v>
      </c>
      <c r="E3" s="6" t="s">
        <v>3</v>
      </c>
      <c r="F3" s="6" t="s">
        <v>4</v>
      </c>
      <c r="G3" s="6" t="s">
        <v>5</v>
      </c>
    </row>
    <row r="4" spans="1:7" s="7" customFormat="1" x14ac:dyDescent="0.25">
      <c r="B4" s="8"/>
      <c r="C4" s="9"/>
      <c r="D4" s="10"/>
      <c r="E4" s="10"/>
      <c r="F4" s="10"/>
      <c r="G4" s="10"/>
    </row>
    <row r="5" spans="1:7" ht="6" customHeight="1" x14ac:dyDescent="0.25">
      <c r="B5" s="11"/>
      <c r="C5" s="12"/>
      <c r="D5" s="11"/>
      <c r="E5" s="13"/>
      <c r="F5" s="13"/>
      <c r="G5" s="13"/>
    </row>
    <row r="6" spans="1:7" s="18" customFormat="1" x14ac:dyDescent="0.25">
      <c r="B6" s="14" t="s">
        <v>6</v>
      </c>
      <c r="C6" s="15">
        <v>274970</v>
      </c>
      <c r="D6" s="16">
        <v>21711</v>
      </c>
      <c r="E6" s="17">
        <v>3840</v>
      </c>
      <c r="F6" s="17">
        <v>2515</v>
      </c>
      <c r="G6" s="19">
        <f>SUM(C6:F6)</f>
        <v>303036</v>
      </c>
    </row>
    <row r="7" spans="1:7" s="18" customFormat="1" x14ac:dyDescent="0.25">
      <c r="B7" s="14" t="s">
        <v>7</v>
      </c>
      <c r="C7" s="15">
        <v>14118</v>
      </c>
      <c r="D7" s="16">
        <v>195</v>
      </c>
      <c r="E7" s="17">
        <v>414</v>
      </c>
      <c r="F7" s="17">
        <v>2022</v>
      </c>
      <c r="G7" s="19">
        <f>SUM(C7:F7)</f>
        <v>16749</v>
      </c>
    </row>
    <row r="8" spans="1:7" s="18" customFormat="1" x14ac:dyDescent="0.25">
      <c r="B8" s="14" t="s">
        <v>8</v>
      </c>
      <c r="C8" s="15">
        <f>11081-10691</f>
        <v>390</v>
      </c>
      <c r="D8" s="16">
        <v>333</v>
      </c>
      <c r="E8" s="17">
        <v>15</v>
      </c>
      <c r="F8" s="17">
        <v>1396</v>
      </c>
      <c r="G8" s="19">
        <f>SUM(C8:F8)</f>
        <v>2134</v>
      </c>
    </row>
    <row r="9" spans="1:7" s="18" customFormat="1" x14ac:dyDescent="0.25">
      <c r="B9" s="24" t="s">
        <v>9</v>
      </c>
      <c r="C9" s="25">
        <v>-1005</v>
      </c>
      <c r="D9" s="26">
        <v>0</v>
      </c>
      <c r="E9" s="28"/>
      <c r="F9" s="27">
        <v>0</v>
      </c>
      <c r="G9" s="29">
        <f>SUM(C9:F9)</f>
        <v>-1005</v>
      </c>
    </row>
    <row r="10" spans="1:7" s="18" customFormat="1" x14ac:dyDescent="0.25">
      <c r="B10" s="14"/>
      <c r="C10" s="15"/>
      <c r="D10" s="16"/>
      <c r="E10" s="17"/>
      <c r="F10" s="17"/>
      <c r="G10" s="17"/>
    </row>
    <row r="11" spans="1:7" ht="13.8" thickBot="1" x14ac:dyDescent="0.3">
      <c r="A11" s="21"/>
      <c r="B11" s="22" t="s">
        <v>10</v>
      </c>
      <c r="C11" s="22">
        <f>SUM(C6:C10)</f>
        <v>288473</v>
      </c>
      <c r="D11" s="22">
        <f t="shared" ref="D11:G11" si="0">SUM(D6:D10)</f>
        <v>22239</v>
      </c>
      <c r="E11" s="22">
        <f t="shared" si="0"/>
        <v>4269</v>
      </c>
      <c r="F11" s="22">
        <f t="shared" si="0"/>
        <v>5933</v>
      </c>
      <c r="G11" s="22">
        <f t="shared" si="0"/>
        <v>320914</v>
      </c>
    </row>
    <row r="12" spans="1:7" ht="13.8" thickTop="1" x14ac:dyDescent="0.25"/>
    <row r="14" spans="1:7" x14ac:dyDescent="0.25">
      <c r="B14" s="23" t="s">
        <v>11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AB7F4-FEBB-46B0-9F74-8199E3EB5F20}">
  <dimension ref="A1:G14"/>
  <sheetViews>
    <sheetView workbookViewId="0">
      <selection activeCell="C8" sqref="C8"/>
    </sheetView>
  </sheetViews>
  <sheetFormatPr defaultColWidth="9.44140625" defaultRowHeight="13.2" x14ac:dyDescent="0.25"/>
  <cols>
    <col min="1" max="1" width="9.44140625" style="2"/>
    <col min="2" max="2" width="55.44140625" style="2" customWidth="1"/>
    <col min="3" max="7" width="15.5546875" style="2" customWidth="1"/>
    <col min="8" max="16384" width="9.44140625" style="2"/>
  </cols>
  <sheetData>
    <row r="1" spans="1:7" x14ac:dyDescent="0.25">
      <c r="B1" s="1" t="s">
        <v>0</v>
      </c>
    </row>
    <row r="3" spans="1:7" s="7" customFormat="1" ht="39.6" x14ac:dyDescent="0.25">
      <c r="B3" s="3"/>
      <c r="C3" s="4" t="s">
        <v>1</v>
      </c>
      <c r="D3" s="5" t="s">
        <v>2</v>
      </c>
      <c r="E3" s="6" t="s">
        <v>3</v>
      </c>
      <c r="F3" s="6" t="s">
        <v>4</v>
      </c>
      <c r="G3" s="6" t="s">
        <v>5</v>
      </c>
    </row>
    <row r="4" spans="1:7" s="7" customFormat="1" x14ac:dyDescent="0.25">
      <c r="B4" s="8"/>
      <c r="C4" s="9"/>
      <c r="D4" s="10"/>
      <c r="E4" s="10"/>
      <c r="F4" s="10"/>
      <c r="G4" s="10"/>
    </row>
    <row r="5" spans="1:7" ht="6" customHeight="1" x14ac:dyDescent="0.25">
      <c r="B5" s="11"/>
      <c r="C5" s="12"/>
      <c r="D5" s="11"/>
      <c r="E5" s="13"/>
      <c r="F5" s="13"/>
      <c r="G5" s="13"/>
    </row>
    <row r="6" spans="1:7" s="18" customFormat="1" x14ac:dyDescent="0.25">
      <c r="B6" s="14" t="s">
        <v>6</v>
      </c>
      <c r="C6" s="15">
        <f>282752-11749</f>
        <v>271003</v>
      </c>
      <c r="D6" s="16">
        <v>20707</v>
      </c>
      <c r="E6" s="17">
        <f>4309-410</f>
        <v>3899</v>
      </c>
      <c r="F6" s="17">
        <f>3641-513</f>
        <v>3128</v>
      </c>
      <c r="G6" s="19">
        <f>SUM(C6:F6)</f>
        <v>298737</v>
      </c>
    </row>
    <row r="7" spans="1:7" s="18" customFormat="1" x14ac:dyDescent="0.25">
      <c r="B7" s="14" t="s">
        <v>7</v>
      </c>
      <c r="C7" s="15">
        <f>1194+11749</f>
        <v>12943</v>
      </c>
      <c r="D7" s="16">
        <v>195</v>
      </c>
      <c r="E7" s="17">
        <f>1+410</f>
        <v>411</v>
      </c>
      <c r="F7" s="17">
        <f>1207+513</f>
        <v>1720</v>
      </c>
      <c r="G7" s="19">
        <f>SUM(C7:F7)</f>
        <v>15269</v>
      </c>
    </row>
    <row r="8" spans="1:7" s="18" customFormat="1" x14ac:dyDescent="0.25">
      <c r="B8" s="14" t="s">
        <v>8</v>
      </c>
      <c r="C8" s="15">
        <f>10646-10324</f>
        <v>322</v>
      </c>
      <c r="D8" s="16">
        <v>337</v>
      </c>
      <c r="E8" s="17">
        <v>42</v>
      </c>
      <c r="F8" s="17">
        <v>1373</v>
      </c>
      <c r="G8" s="19">
        <f>SUM(C8:F8)</f>
        <v>2074</v>
      </c>
    </row>
    <row r="9" spans="1:7" s="18" customFormat="1" x14ac:dyDescent="0.25">
      <c r="B9" s="24" t="s">
        <v>9</v>
      </c>
      <c r="C9" s="25">
        <v>-982</v>
      </c>
      <c r="D9" s="26">
        <v>0</v>
      </c>
      <c r="E9" s="28"/>
      <c r="F9" s="27">
        <v>0</v>
      </c>
      <c r="G9" s="29">
        <f>SUM(C9:F9)</f>
        <v>-982</v>
      </c>
    </row>
    <row r="10" spans="1:7" s="18" customFormat="1" x14ac:dyDescent="0.25">
      <c r="B10" s="14"/>
      <c r="C10" s="15"/>
      <c r="D10" s="16"/>
      <c r="E10" s="17"/>
      <c r="F10" s="17"/>
      <c r="G10" s="17"/>
    </row>
    <row r="11" spans="1:7" ht="13.8" thickBot="1" x14ac:dyDescent="0.3">
      <c r="A11" s="21"/>
      <c r="B11" s="22" t="s">
        <v>10</v>
      </c>
      <c r="C11" s="22">
        <f>SUM(C6:C10)</f>
        <v>283286</v>
      </c>
      <c r="D11" s="22">
        <f t="shared" ref="D11:G11" si="0">SUM(D6:D10)</f>
        <v>21239</v>
      </c>
      <c r="E11" s="22">
        <f t="shared" si="0"/>
        <v>4352</v>
      </c>
      <c r="F11" s="22">
        <f t="shared" si="0"/>
        <v>6221</v>
      </c>
      <c r="G11" s="22">
        <f t="shared" si="0"/>
        <v>315098</v>
      </c>
    </row>
    <row r="12" spans="1:7" ht="13.8" thickTop="1" x14ac:dyDescent="0.25"/>
    <row r="14" spans="1:7" x14ac:dyDescent="0.25">
      <c r="B14" s="23" t="s">
        <v>11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workbookViewId="0"/>
  </sheetViews>
  <sheetFormatPr defaultColWidth="9.44140625" defaultRowHeight="13.2" x14ac:dyDescent="0.25"/>
  <cols>
    <col min="1" max="1" width="9.44140625" style="2"/>
    <col min="2" max="2" width="55.44140625" style="2" customWidth="1"/>
    <col min="3" max="7" width="15.5546875" style="2" customWidth="1"/>
    <col min="8" max="16384" width="9.44140625" style="2"/>
  </cols>
  <sheetData>
    <row r="1" spans="1:7" x14ac:dyDescent="0.25">
      <c r="B1" s="1" t="s">
        <v>0</v>
      </c>
    </row>
    <row r="3" spans="1:7" s="7" customFormat="1" ht="39.6" x14ac:dyDescent="0.25">
      <c r="B3" s="3"/>
      <c r="C3" s="4" t="s">
        <v>1</v>
      </c>
      <c r="D3" s="5" t="s">
        <v>2</v>
      </c>
      <c r="E3" s="6" t="s">
        <v>3</v>
      </c>
      <c r="F3" s="6" t="s">
        <v>4</v>
      </c>
      <c r="G3" s="6" t="s">
        <v>5</v>
      </c>
    </row>
    <row r="4" spans="1:7" s="7" customFormat="1" x14ac:dyDescent="0.25">
      <c r="B4" s="8"/>
      <c r="C4" s="9"/>
      <c r="D4" s="10"/>
      <c r="E4" s="10"/>
      <c r="F4" s="10"/>
      <c r="G4" s="10"/>
    </row>
    <row r="5" spans="1:7" ht="6" customHeight="1" x14ac:dyDescent="0.25">
      <c r="B5" s="11"/>
      <c r="C5" s="12"/>
      <c r="D5" s="11"/>
      <c r="E5" s="13"/>
      <c r="F5" s="13"/>
      <c r="G5" s="13"/>
    </row>
    <row r="6" spans="1:7" s="18" customFormat="1" x14ac:dyDescent="0.25">
      <c r="B6" s="14" t="s">
        <v>6</v>
      </c>
      <c r="C6" s="15">
        <v>277566</v>
      </c>
      <c r="D6" s="16">
        <v>20830</v>
      </c>
      <c r="E6" s="17">
        <v>4455</v>
      </c>
      <c r="F6" s="17">
        <v>4490</v>
      </c>
      <c r="G6" s="19">
        <f>SUM(C6:F6)</f>
        <v>307341</v>
      </c>
    </row>
    <row r="7" spans="1:7" s="18" customFormat="1" x14ac:dyDescent="0.25">
      <c r="B7" s="14" t="s">
        <v>7</v>
      </c>
      <c r="C7" s="15">
        <v>657</v>
      </c>
      <c r="D7" s="16">
        <v>193</v>
      </c>
      <c r="E7" s="17">
        <v>0</v>
      </c>
      <c r="F7" s="17">
        <v>1465</v>
      </c>
      <c r="G7" s="19">
        <f>SUM(C7:F7)</f>
        <v>2315</v>
      </c>
    </row>
    <row r="8" spans="1:7" s="18" customFormat="1" x14ac:dyDescent="0.25">
      <c r="B8" s="14" t="s">
        <v>8</v>
      </c>
      <c r="C8" s="15">
        <v>1308</v>
      </c>
      <c r="D8" s="16">
        <v>319</v>
      </c>
      <c r="E8" s="17">
        <v>42</v>
      </c>
      <c r="F8" s="17">
        <v>1341</v>
      </c>
      <c r="G8" s="19">
        <f>SUM(C8:F8)</f>
        <v>3010</v>
      </c>
    </row>
    <row r="9" spans="1:7" s="18" customFormat="1" x14ac:dyDescent="0.25">
      <c r="B9" s="24" t="s">
        <v>9</v>
      </c>
      <c r="C9" s="25">
        <v>-1216</v>
      </c>
      <c r="D9" s="26">
        <v>0</v>
      </c>
      <c r="E9" s="28">
        <v>0</v>
      </c>
      <c r="F9" s="27">
        <v>0</v>
      </c>
      <c r="G9" s="29">
        <f>SUM(C9:F9)</f>
        <v>-1216</v>
      </c>
    </row>
    <row r="10" spans="1:7" s="18" customFormat="1" x14ac:dyDescent="0.25">
      <c r="B10" s="14"/>
      <c r="C10" s="15"/>
      <c r="D10" s="16"/>
      <c r="E10" s="17"/>
      <c r="F10" s="17"/>
      <c r="G10" s="17"/>
    </row>
    <row r="11" spans="1:7" ht="13.8" thickBot="1" x14ac:dyDescent="0.3">
      <c r="A11" s="21"/>
      <c r="B11" s="22" t="s">
        <v>10</v>
      </c>
      <c r="C11" s="22">
        <f>SUM(C6:C10)</f>
        <v>278315</v>
      </c>
      <c r="D11" s="22">
        <f t="shared" ref="D11:G11" si="0">SUM(D6:D10)</f>
        <v>21342</v>
      </c>
      <c r="E11" s="22">
        <f t="shared" si="0"/>
        <v>4497</v>
      </c>
      <c r="F11" s="22">
        <f t="shared" si="0"/>
        <v>7296</v>
      </c>
      <c r="G11" s="22">
        <f t="shared" si="0"/>
        <v>311450</v>
      </c>
    </row>
    <row r="12" spans="1:7" ht="13.8" thickTop="1" x14ac:dyDescent="0.25"/>
    <row r="14" spans="1:7" x14ac:dyDescent="0.25">
      <c r="B14" s="23" t="s">
        <v>11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"/>
  <sheetViews>
    <sheetView workbookViewId="0">
      <selection activeCell="G9" sqref="G9"/>
    </sheetView>
  </sheetViews>
  <sheetFormatPr defaultColWidth="9.44140625" defaultRowHeight="13.2" x14ac:dyDescent="0.25"/>
  <cols>
    <col min="1" max="1" width="9.44140625" style="2"/>
    <col min="2" max="2" width="55.44140625" style="2" customWidth="1"/>
    <col min="3" max="7" width="15.5546875" style="2" customWidth="1"/>
    <col min="8" max="16384" width="9.44140625" style="2"/>
  </cols>
  <sheetData>
    <row r="1" spans="1:7" x14ac:dyDescent="0.25">
      <c r="B1" s="1" t="s">
        <v>0</v>
      </c>
    </row>
    <row r="3" spans="1:7" s="7" customFormat="1" ht="39.6" x14ac:dyDescent="0.25">
      <c r="B3" s="3"/>
      <c r="C3" s="4" t="s">
        <v>1</v>
      </c>
      <c r="D3" s="5" t="s">
        <v>2</v>
      </c>
      <c r="E3" s="6" t="s">
        <v>3</v>
      </c>
      <c r="F3" s="6" t="s">
        <v>4</v>
      </c>
      <c r="G3" s="6" t="s">
        <v>5</v>
      </c>
    </row>
    <row r="4" spans="1:7" s="7" customFormat="1" x14ac:dyDescent="0.25">
      <c r="B4" s="8"/>
      <c r="C4" s="9"/>
      <c r="D4" s="10"/>
      <c r="E4" s="10"/>
      <c r="F4" s="10"/>
      <c r="G4" s="10"/>
    </row>
    <row r="5" spans="1:7" ht="6" customHeight="1" x14ac:dyDescent="0.25">
      <c r="B5" s="11"/>
      <c r="C5" s="12"/>
      <c r="D5" s="11"/>
      <c r="E5" s="13"/>
      <c r="F5" s="13"/>
      <c r="G5" s="13"/>
    </row>
    <row r="6" spans="1:7" s="18" customFormat="1" x14ac:dyDescent="0.25">
      <c r="B6" s="14" t="s">
        <v>6</v>
      </c>
      <c r="C6" s="15">
        <v>272599</v>
      </c>
      <c r="D6" s="16">
        <v>20919</v>
      </c>
      <c r="E6" s="17">
        <v>4605</v>
      </c>
      <c r="F6" s="17">
        <v>3294</v>
      </c>
      <c r="G6" s="19">
        <f>SUM(C6:F6)</f>
        <v>301417</v>
      </c>
    </row>
    <row r="7" spans="1:7" s="18" customFormat="1" x14ac:dyDescent="0.25">
      <c r="B7" s="14" t="s">
        <v>7</v>
      </c>
      <c r="C7" s="15">
        <v>2408</v>
      </c>
      <c r="D7" s="16">
        <v>211</v>
      </c>
      <c r="E7" s="17">
        <v>11</v>
      </c>
      <c r="F7" s="17">
        <v>267</v>
      </c>
      <c r="G7" s="19">
        <f>SUM(C7:F7)</f>
        <v>2897</v>
      </c>
    </row>
    <row r="8" spans="1:7" s="18" customFormat="1" x14ac:dyDescent="0.25">
      <c r="B8" s="14" t="s">
        <v>8</v>
      </c>
      <c r="C8" s="15">
        <v>1682</v>
      </c>
      <c r="D8" s="16">
        <v>330</v>
      </c>
      <c r="E8" s="17">
        <v>27</v>
      </c>
      <c r="F8" s="17">
        <v>1345</v>
      </c>
      <c r="G8" s="19">
        <f>SUM(C8:F8)</f>
        <v>3384</v>
      </c>
    </row>
    <row r="9" spans="1:7" s="18" customFormat="1" x14ac:dyDescent="0.25">
      <c r="B9" s="24" t="s">
        <v>9</v>
      </c>
      <c r="C9" s="25">
        <v>-337</v>
      </c>
      <c r="D9" s="26">
        <v>0</v>
      </c>
      <c r="E9" s="28"/>
      <c r="F9" s="27">
        <v>0</v>
      </c>
      <c r="G9" s="20">
        <f>SUM(C9:F9)</f>
        <v>-337</v>
      </c>
    </row>
    <row r="10" spans="1:7" s="18" customFormat="1" x14ac:dyDescent="0.25">
      <c r="B10" s="14"/>
      <c r="C10" s="15"/>
      <c r="D10" s="16"/>
      <c r="E10" s="17"/>
      <c r="F10" s="17"/>
      <c r="G10" s="17"/>
    </row>
    <row r="11" spans="1:7" ht="13.8" thickBot="1" x14ac:dyDescent="0.3">
      <c r="A11" s="21"/>
      <c r="B11" s="22" t="s">
        <v>10</v>
      </c>
      <c r="C11" s="22">
        <f>SUM(C6:C10)</f>
        <v>276352</v>
      </c>
      <c r="D11" s="22">
        <f t="shared" ref="D11:G11" si="0">SUM(D6:D10)</f>
        <v>21460</v>
      </c>
      <c r="E11" s="22">
        <f t="shared" si="0"/>
        <v>4643</v>
      </c>
      <c r="F11" s="22">
        <f t="shared" si="0"/>
        <v>4906</v>
      </c>
      <c r="G11" s="22">
        <f t="shared" si="0"/>
        <v>307361</v>
      </c>
    </row>
    <row r="12" spans="1:7" ht="13.8" thickTop="1" x14ac:dyDescent="0.25"/>
    <row r="14" spans="1:7" x14ac:dyDescent="0.25">
      <c r="B14" s="23" t="s">
        <v>11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16DCCA3234C4BB639C78E3D9B7307" ma:contentTypeVersion="8" ma:contentTypeDescription="Create a new document." ma:contentTypeScope="" ma:versionID="857ea131eb7ad0be9bdf8eef2917540e">
  <xsd:schema xmlns:xsd="http://www.w3.org/2001/XMLSchema" xmlns:xs="http://www.w3.org/2001/XMLSchema" xmlns:p="http://schemas.microsoft.com/office/2006/metadata/properties" xmlns:ns2="7143f683-8af6-47d7-b513-960a300f14d2" xmlns:ns3="3dcff094-4920-4a44-950f-401b9b960dd2" targetNamespace="http://schemas.microsoft.com/office/2006/metadata/properties" ma:root="true" ma:fieldsID="137f4f220ff59a43fbac4aa9e04d07c8" ns2:_="" ns3:_="">
    <xsd:import namespace="7143f683-8af6-47d7-b513-960a300f14d2"/>
    <xsd:import namespace="3dcff094-4920-4a44-950f-401b9b960d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43f683-8af6-47d7-b513-960a300f14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cff094-4920-4a44-950f-401b9b960dd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metadata xmlns="http://www.objective.com/ecm/document/metadata/53D26341A57B383EE0540010E0463CCA" version="1.0.0">
  <systemFields>
    <field name="Objective-Id">
      <value order="0">A54666419</value>
    </field>
    <field name="Objective-Title">
      <value order="0">Statistics - 2025 AFS Table - Aggregate Analysis Units</value>
    </field>
    <field name="Objective-Description">
      <value order="0"/>
    </field>
    <field name="Objective-CreationStamp">
      <value order="0">2025-11-18T15:17:26Z</value>
    </field>
    <field name="Objective-IsApproved">
      <value order="0">false</value>
    </field>
    <field name="Objective-IsPublished">
      <value order="0">false</value>
    </field>
    <field name="Objective-DatePublished">
      <value order="0"/>
    </field>
    <field name="Objective-ModificationStamp">
      <value order="0">2025-11-19T14:31:41Z</value>
    </field>
    <field name="Objective-Owner">
      <value order="0">O'Neill, Rosi R (u205206)</value>
    </field>
    <field name="Objective-Path">
      <value order="0">Objective Global Folder:Scottish Housing Regulator File Plan:Sector Analysis and Statistics:Analysis and Statistics:Published Reports: Part 3: 2024-2029</value>
    </field>
    <field name="Objective-Parent">
      <value order="0">Published Reports: Part 3: 2024-2029</value>
    </field>
    <field name="Objective-State">
      <value order="0">Being Edited</value>
    </field>
    <field name="Objective-VersionId">
      <value order="0">vA82829444</value>
    </field>
    <field name="Objective-Version">
      <value order="0">1.1</value>
    </field>
    <field name="Objective-VersionNumber">
      <value order="0">3</value>
    </field>
    <field name="Objective-VersionComment">
      <value order="0">Corrections</value>
    </field>
    <field name="Objective-FileNumber">
      <value order="0">PROJ/125015</value>
    </field>
    <field name="Objective-Classification">
      <value order="0">OFFICIAL</value>
    </field>
    <field name="Objective-Caveats">
      <value order="0">Caveat for access to Scottish Housing Regulator</value>
    </field>
  </systemFields>
  <catalogues>
    <catalogue name="Document Type Catalogue" type="type" ori="id:cA35">
      <field name="Objective-Date of Original">
        <value order="0"/>
      </field>
      <field name="Objective-Date Received">
        <value order="0"/>
      </field>
      <field name="Objective-SG Web Publication - Category">
        <value order="0"/>
      </field>
      <field name="Objective-SG Web Publication - Category 2 Classification">
        <value order="0"/>
      </field>
      <field name="Objective-Connect Creator">
        <value order="0"/>
      </field>
      <field name="Objective-Required Redaction">
        <value order="0"/>
      </field>
      <field name="Objective-Shared By">
        <value order="0"/>
      </field>
      <field name="Objective-Access Conditions">
        <value order="0"/>
      </field>
      <field name="Objective-Access Status">
        <value order="0"/>
      </field>
      <field name="Objective-Date Open From">
        <value order="0"/>
      </field>
    </catalogue>
  </catalogues>
</metadata>
</file>

<file path=customXml/itemProps1.xml><?xml version="1.0" encoding="utf-8"?>
<ds:datastoreItem xmlns:ds="http://schemas.openxmlformats.org/officeDocument/2006/customXml" ds:itemID="{E86EE492-99C3-40B1-BBC6-C4D5F5B112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534359-D2C3-4A7F-8981-0629DF50FFA6}">
  <ds:schemaRefs>
    <ds:schemaRef ds:uri="7143f683-8af6-47d7-b513-960a300f14d2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www.w3.org/XML/1998/namespace"/>
    <ds:schemaRef ds:uri="3dcff094-4920-4a44-950f-401b9b960dd2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5BFF1E4-F289-439C-AFEA-7E263E4280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43f683-8af6-47d7-b513-960a300f14d2"/>
    <ds:schemaRef ds:uri="3dcff094-4920-4a44-950f-401b9b960d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53D26341A57B383EE0540010E0463C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2024-25</vt:lpstr>
      <vt:lpstr>2023-24</vt:lpstr>
      <vt:lpstr>2022-23</vt:lpstr>
      <vt:lpstr>2021-22</vt:lpstr>
      <vt:lpstr>2020-21</vt:lpstr>
    </vt:vector>
  </TitlesOfParts>
  <Manager/>
  <Company>Scottish Government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Nigel Gregory</dc:creator>
  <cp:keywords/>
  <dc:description/>
  <cp:lastModifiedBy>u205206</cp:lastModifiedBy>
  <cp:revision/>
  <dcterms:created xsi:type="dcterms:W3CDTF">2017-11-03T12:37:38Z</dcterms:created>
  <dcterms:modified xsi:type="dcterms:W3CDTF">2025-11-19T14:44:08Z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A54666419</vt:lpwstr>
  </property>
  <property fmtid="{D5CDD505-2E9C-101B-9397-08002B2CF9AE}" pid="4" name="Objective-Title">
    <vt:lpwstr>Statistics - 2025 AFS Table - Aggregate Analysis Units</vt:lpwstr>
  </property>
  <property fmtid="{D5CDD505-2E9C-101B-9397-08002B2CF9AE}" pid="5" name="Objective-Description">
    <vt:lpwstr/>
  </property>
  <property fmtid="{D5CDD505-2E9C-101B-9397-08002B2CF9AE}" pid="6" name="Objective-CreationStamp">
    <vt:filetime>2025-11-18T15:17:26Z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false</vt:bool>
  </property>
  <property fmtid="{D5CDD505-2E9C-101B-9397-08002B2CF9AE}" pid="9" name="Objective-DatePublished">
    <vt:lpwstr/>
  </property>
  <property fmtid="{D5CDD505-2E9C-101B-9397-08002B2CF9AE}" pid="10" name="Objective-ModificationStamp">
    <vt:filetime>2025-11-19T14:31:41Z</vt:filetime>
  </property>
  <property fmtid="{D5CDD505-2E9C-101B-9397-08002B2CF9AE}" pid="11" name="Objective-Owner">
    <vt:lpwstr>O'Neill, Rosi R (u205206)</vt:lpwstr>
  </property>
  <property fmtid="{D5CDD505-2E9C-101B-9397-08002B2CF9AE}" pid="12" name="Objective-Path">
    <vt:lpwstr>Objective Global Folder:Scottish Housing Regulator File Plan:Sector Analysis and Statistics:Analysis and Statistics:Published Reports: Part 3: 2024-2029</vt:lpwstr>
  </property>
  <property fmtid="{D5CDD505-2E9C-101B-9397-08002B2CF9AE}" pid="13" name="Objective-Parent">
    <vt:lpwstr>Published Reports: Part 3: 2024-2029</vt:lpwstr>
  </property>
  <property fmtid="{D5CDD505-2E9C-101B-9397-08002B2CF9AE}" pid="14" name="Objective-State">
    <vt:lpwstr>Being Edited</vt:lpwstr>
  </property>
  <property fmtid="{D5CDD505-2E9C-101B-9397-08002B2CF9AE}" pid="15" name="Objective-VersionId">
    <vt:lpwstr>vA82829444</vt:lpwstr>
  </property>
  <property fmtid="{D5CDD505-2E9C-101B-9397-08002B2CF9AE}" pid="16" name="Objective-Version">
    <vt:lpwstr>1.1</vt:lpwstr>
  </property>
  <property fmtid="{D5CDD505-2E9C-101B-9397-08002B2CF9AE}" pid="17" name="Objective-VersionNumber">
    <vt:r8>3</vt:r8>
  </property>
  <property fmtid="{D5CDD505-2E9C-101B-9397-08002B2CF9AE}" pid="18" name="Objective-VersionComment">
    <vt:lpwstr>Corrections</vt:lpwstr>
  </property>
  <property fmtid="{D5CDD505-2E9C-101B-9397-08002B2CF9AE}" pid="19" name="Objective-FileNumber">
    <vt:lpwstr>PROJ/125015</vt:lpwstr>
  </property>
  <property fmtid="{D5CDD505-2E9C-101B-9397-08002B2CF9AE}" pid="20" name="Objective-Classification">
    <vt:lpwstr>OFFICIAL</vt:lpwstr>
  </property>
  <property fmtid="{D5CDD505-2E9C-101B-9397-08002B2CF9AE}" pid="21" name="Objective-Caveats">
    <vt:lpwstr>Caveat for access to Scottish Housing Regulator</vt:lpwstr>
  </property>
  <property fmtid="{D5CDD505-2E9C-101B-9397-08002B2CF9AE}" pid="22" name="Objective-Connect Creator">
    <vt:lpwstr/>
  </property>
  <property fmtid="{D5CDD505-2E9C-101B-9397-08002B2CF9AE}" pid="23" name="Objective-Date Received">
    <vt:lpwstr/>
  </property>
  <property fmtid="{D5CDD505-2E9C-101B-9397-08002B2CF9AE}" pid="24" name="Objective-Date of Original">
    <vt:lpwstr/>
  </property>
  <property fmtid="{D5CDD505-2E9C-101B-9397-08002B2CF9AE}" pid="25" name="Objective-SG Web Publication - Category">
    <vt:lpwstr/>
  </property>
  <property fmtid="{D5CDD505-2E9C-101B-9397-08002B2CF9AE}" pid="26" name="Objective-SG Web Publication - Category 2 Classification">
    <vt:lpwstr/>
  </property>
  <property fmtid="{D5CDD505-2E9C-101B-9397-08002B2CF9AE}" pid="27" name="Objective-Comment">
    <vt:lpwstr/>
  </property>
  <property fmtid="{D5CDD505-2E9C-101B-9397-08002B2CF9AE}" pid="28" name="Objective-Date of Original [system]">
    <vt:lpwstr/>
  </property>
  <property fmtid="{D5CDD505-2E9C-101B-9397-08002B2CF9AE}" pid="29" name="Objective-Date Received [system]">
    <vt:lpwstr/>
  </property>
  <property fmtid="{D5CDD505-2E9C-101B-9397-08002B2CF9AE}" pid="30" name="Objective-SG Web Publication - Category [system]">
    <vt:lpwstr/>
  </property>
  <property fmtid="{D5CDD505-2E9C-101B-9397-08002B2CF9AE}" pid="31" name="Objective-SG Web Publication - Category 2 Classification [system]">
    <vt:lpwstr/>
  </property>
  <property fmtid="{D5CDD505-2E9C-101B-9397-08002B2CF9AE}" pid="32" name="Objective-Connect Creator [system]">
    <vt:lpwstr/>
  </property>
  <property fmtid="{D5CDD505-2E9C-101B-9397-08002B2CF9AE}" pid="33" name="ContentTypeId">
    <vt:lpwstr>0x01010028316DCCA3234C4BB639C78E3D9B7307</vt:lpwstr>
  </property>
  <property fmtid="{D5CDD505-2E9C-101B-9397-08002B2CF9AE}" pid="34" name="Objective-Required Redaction">
    <vt:lpwstr/>
  </property>
  <property fmtid="{D5CDD505-2E9C-101B-9397-08002B2CF9AE}" pid="35" name="Order">
    <vt:r8>66000</vt:r8>
  </property>
  <property fmtid="{D5CDD505-2E9C-101B-9397-08002B2CF9AE}" pid="36" name="ComplianceAssetId">
    <vt:lpwstr/>
  </property>
  <property fmtid="{D5CDD505-2E9C-101B-9397-08002B2CF9AE}" pid="37" name="_ExtendedDescription">
    <vt:lpwstr/>
  </property>
  <property fmtid="{D5CDD505-2E9C-101B-9397-08002B2CF9AE}" pid="38" name="TriggerFlowInfo">
    <vt:lpwstr/>
  </property>
  <property fmtid="{D5CDD505-2E9C-101B-9397-08002B2CF9AE}" pid="39" name="Objective-Shared By">
    <vt:lpwstr/>
  </property>
  <property fmtid="{D5CDD505-2E9C-101B-9397-08002B2CF9AE}" pid="40" name="Objective-Access Conditions">
    <vt:lpwstr/>
  </property>
  <property fmtid="{D5CDD505-2E9C-101B-9397-08002B2CF9AE}" pid="41" name="Objective-Access Status">
    <vt:lpwstr/>
  </property>
  <property fmtid="{D5CDD505-2E9C-101B-9397-08002B2CF9AE}" pid="42" name="Objective-Date Open From">
    <vt:lpwstr/>
  </property>
</Properties>
</file>